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ool\Documents\Rotary District Budget\2020-2021\"/>
    </mc:Choice>
  </mc:AlternateContent>
  <xr:revisionPtr revIDLastSave="0" documentId="13_ncr:1_{B30B4ECE-A928-4F9F-840B-59F7F677C5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5" i="1" l="1"/>
  <c r="F55" i="1"/>
  <c r="F48" i="1"/>
  <c r="F39" i="1"/>
  <c r="F35" i="1"/>
  <c r="F68" i="1" s="1"/>
  <c r="E65" i="1"/>
  <c r="E55" i="1"/>
  <c r="E48" i="1"/>
  <c r="E39" i="1"/>
  <c r="E35" i="1"/>
  <c r="E18" i="1"/>
  <c r="E12" i="1"/>
  <c r="E9" i="1"/>
  <c r="D65" i="1"/>
  <c r="D55" i="1"/>
  <c r="D48" i="1"/>
  <c r="D39" i="1"/>
  <c r="D35" i="1"/>
  <c r="D18" i="1"/>
  <c r="D12" i="1"/>
  <c r="D9" i="1"/>
  <c r="F9" i="1"/>
  <c r="F18" i="1"/>
  <c r="D68" i="1" l="1"/>
  <c r="E68" i="1"/>
  <c r="E19" i="1"/>
  <c r="D19" i="1"/>
  <c r="F19" i="1"/>
  <c r="F70" i="1" s="1"/>
  <c r="E70" i="1" l="1"/>
  <c r="D70" i="1"/>
</calcChain>
</file>

<file path=xl/sharedStrings.xml><?xml version="1.0" encoding="utf-8"?>
<sst xmlns="http://schemas.openxmlformats.org/spreadsheetml/2006/main" count="71" uniqueCount="65">
  <si>
    <t>ROTARY INTERNATIONAL DISTRICT 6940</t>
  </si>
  <si>
    <t>INCOME</t>
  </si>
  <si>
    <t>Number</t>
  </si>
  <si>
    <t>Cost Per</t>
  </si>
  <si>
    <t>Subtotal</t>
  </si>
  <si>
    <t>Other Income</t>
  </si>
  <si>
    <t>TOTAL INCOME           </t>
  </si>
  <si>
    <t>OPERATING EXPENSES</t>
  </si>
  <si>
    <t>TOTAL EXPENSES</t>
  </si>
  <si>
    <t>District Assembly</t>
  </si>
  <si>
    <t>Interest Income</t>
  </si>
  <si>
    <t>Disaster Relief</t>
  </si>
  <si>
    <t>PETS Hospitality Suite</t>
  </si>
  <si>
    <t>20-21 Plan</t>
  </si>
  <si>
    <t>BUDGET 2020-2021</t>
  </si>
  <si>
    <t>DG Jan Pooley</t>
  </si>
  <si>
    <t>District Membership: 2100 Members @ $35/Member</t>
  </si>
  <si>
    <t>18-19 Actual</t>
  </si>
  <si>
    <t xml:space="preserve">PETS:  2100 Members @ $10/Member -  3 nights </t>
  </si>
  <si>
    <t>PETS Regs Fee Assessments:  $325.00 Club,  50 Clubs</t>
  </si>
  <si>
    <t xml:space="preserve">RYE Student Fees:  $600 student, 0 Students </t>
  </si>
  <si>
    <t>RYLA Student Fees: $325 per Student, 80 Students</t>
  </si>
  <si>
    <t xml:space="preserve">Disaster Relief - </t>
  </si>
  <si>
    <t>PETS1 (facility, food, travel for presenters, supplies)</t>
  </si>
  <si>
    <t>District Commitment to PETS     </t>
  </si>
  <si>
    <t>PETS Registration (DGE/DGN/DGND, PE's, AG's,DBO Trainers)  </t>
  </si>
  <si>
    <t>PETS Lodging (DGE/DGN/DGND, PE's, AG's, DBO Trainers)</t>
  </si>
  <si>
    <t>PETS Travel for DGE/DGN/DGND and DBO Trainers  </t>
  </si>
  <si>
    <t>PETS Planning</t>
  </si>
  <si>
    <t>District Assembly    </t>
  </si>
  <si>
    <t>Zone 34 Leadership Seminar</t>
  </si>
  <si>
    <t>District Conference Expenses</t>
  </si>
  <si>
    <t>Zone 33/34 Summit for DGE/DGN &amp; 2 Emerging Leaders</t>
  </si>
  <si>
    <t>DG/DGE &amp; Partner RI Convention - Taipei</t>
  </si>
  <si>
    <t>DG Discretionary Fund     </t>
  </si>
  <si>
    <t>DGE Discretionary Fund    </t>
  </si>
  <si>
    <t>RYLA   </t>
  </si>
  <si>
    <t>Foundation Committee Expense     </t>
  </si>
  <si>
    <t>Toward Cost PDG Pin        </t>
  </si>
  <si>
    <t>District Secretary Expense        </t>
  </si>
  <si>
    <t>District Treasurer Expense        </t>
  </si>
  <si>
    <t>Zone Meeting Assessment       </t>
  </si>
  <si>
    <t>Twd Exp COL Rep to Zone Training --</t>
  </si>
  <si>
    <t>Youth Exchange Committee Expenses - exchange cancelled</t>
  </si>
  <si>
    <t>New Clubs Development      </t>
  </si>
  <si>
    <t>Twd AG Expenses   </t>
  </si>
  <si>
    <t>Contingencies   </t>
  </si>
  <si>
    <t>District Internet Expenses  (DACdb) + Finance Module</t>
  </si>
  <si>
    <t>27 Caribbean Partnership, Inc. - delete line     </t>
  </si>
  <si>
    <t>District Recognition (Foundation &amp; Leadership)   </t>
  </si>
  <si>
    <t>Tax Prep &amp; Audit          --</t>
  </si>
  <si>
    <t>Media &amp; Adv Expenses   </t>
  </si>
  <si>
    <t>Bank Account Charges      </t>
  </si>
  <si>
    <t>Webinar Service      </t>
  </si>
  <si>
    <t>Program Expenses</t>
  </si>
  <si>
    <t>District Officer Expenses</t>
  </si>
  <si>
    <t>Conference and Convention Expenses</t>
  </si>
  <si>
    <t>Training Event Expenses</t>
  </si>
  <si>
    <t>Rotary Leadership Academy/RLI     </t>
  </si>
  <si>
    <t>Misc Expenses</t>
  </si>
  <si>
    <t>20-21 PL Rev</t>
  </si>
  <si>
    <t>Will be held virtually</t>
  </si>
  <si>
    <t>Added DACdb Finance Module</t>
  </si>
  <si>
    <t>District Conference Sponsors - (planning as net exp for 2020-21)</t>
  </si>
  <si>
    <t>SURPLUS/DDEFICIT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</si>
</sst>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2" formatCode="_(&quot;$&quot;* #,##0_);_(&quot;$&quot;* \(#,##0\);_(&quot;$&quot;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4"/>
      <color rgb="FF000000"/>
      <name val="Arial Narrow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42" fontId="3" fillId="0" borderId="1" xfId="0" applyNumberFormat="1" applyFont="1" applyBorder="1"/>
    <xf numFmtId="3" fontId="3" fillId="0" borderId="1" xfId="0" applyNumberFormat="1" applyFont="1" applyBorder="1"/>
    <xf numFmtId="0" fontId="6" fillId="0" borderId="0" xfId="0" applyFont="1" applyAlignment="1">
      <alignment horizontal="left"/>
    </xf>
    <xf numFmtId="0" fontId="5" fillId="0" borderId="1" xfId="0" applyFont="1" applyBorder="1"/>
    <xf numFmtId="42" fontId="5" fillId="0" borderId="1" xfId="0" applyNumberFormat="1" applyFont="1" applyBorder="1"/>
    <xf numFmtId="0" fontId="5" fillId="0" borderId="0" xfId="0" applyFont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 indent="1"/>
    </xf>
    <xf numFmtId="3" fontId="5" fillId="0" borderId="1" xfId="0" applyNumberFormat="1" applyFont="1" applyBorder="1"/>
    <xf numFmtId="0" fontId="4" fillId="0" borderId="1" xfId="0" applyFont="1" applyBorder="1" applyAlignment="1">
      <alignment horizontal="right" indent="1"/>
    </xf>
    <xf numFmtId="164" fontId="0" fillId="0" borderId="1" xfId="0" applyNumberFormat="1" applyBorder="1"/>
    <xf numFmtId="164" fontId="1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14" fontId="1" fillId="0" borderId="0" xfId="0" applyNumberFormat="1" applyFont="1" applyAlignment="1">
      <alignment horizontal="center"/>
    </xf>
    <xf numFmtId="164" fontId="0" fillId="0" borderId="0" xfId="0" applyNumberFormat="1"/>
    <xf numFmtId="0" fontId="3" fillId="0" borderId="0" xfId="0" applyFont="1" applyBorder="1"/>
    <xf numFmtId="0" fontId="0" fillId="0" borderId="0" xfId="0" applyBorder="1"/>
    <xf numFmtId="14" fontId="5" fillId="0" borderId="0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7" fontId="3" fillId="0" borderId="1" xfId="0" applyNumberFormat="1" applyFont="1" applyBorder="1"/>
    <xf numFmtId="7" fontId="5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7" fontId="3" fillId="2" borderId="1" xfId="0" applyNumberFormat="1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7" fontId="3" fillId="3" borderId="1" xfId="0" applyNumberFormat="1" applyFont="1" applyFill="1" applyBorder="1"/>
    <xf numFmtId="164" fontId="0" fillId="3" borderId="1" xfId="0" applyNumberFormat="1" applyFill="1" applyBorder="1"/>
    <xf numFmtId="164" fontId="0" fillId="3" borderId="0" xfId="0" applyNumberFormat="1" applyFill="1"/>
    <xf numFmtId="164" fontId="5" fillId="0" borderId="1" xfId="0" applyNumberFormat="1" applyFont="1" applyBorder="1"/>
    <xf numFmtId="164" fontId="3" fillId="0" borderId="2" xfId="0" applyNumberFormat="1" applyFont="1" applyFill="1" applyBorder="1"/>
    <xf numFmtId="164" fontId="3" fillId="0" borderId="1" xfId="0" applyNumberFormat="1" applyFont="1" applyFill="1" applyBorder="1"/>
    <xf numFmtId="164" fontId="0" fillId="0" borderId="1" xfId="0" applyNumberFormat="1" applyFill="1" applyBorder="1"/>
    <xf numFmtId="0" fontId="3" fillId="0" borderId="0" xfId="0" applyFont="1" applyFill="1"/>
    <xf numFmtId="164" fontId="0" fillId="0" borderId="0" xfId="0" applyNumberFormat="1" applyFill="1"/>
    <xf numFmtId="0" fontId="5" fillId="3" borderId="0" xfId="0" applyFont="1" applyFill="1" applyAlignment="1">
      <alignment horizontal="center"/>
    </xf>
    <xf numFmtId="42" fontId="3" fillId="3" borderId="1" xfId="0" applyNumberFormat="1" applyFont="1" applyFill="1" applyBorder="1"/>
    <xf numFmtId="164" fontId="1" fillId="3" borderId="1" xfId="0" applyNumberFormat="1" applyFont="1" applyFill="1" applyBorder="1"/>
    <xf numFmtId="164" fontId="3" fillId="3" borderId="1" xfId="0" applyNumberFormat="1" applyFont="1" applyFill="1" applyBorder="1"/>
    <xf numFmtId="0" fontId="0" fillId="3" borderId="0" xfId="0" applyFill="1"/>
    <xf numFmtId="0" fontId="0" fillId="3" borderId="1" xfId="0" applyFill="1" applyBorder="1"/>
    <xf numFmtId="7" fontId="5" fillId="3" borderId="1" xfId="0" applyNumberFormat="1" applyFont="1" applyFill="1" applyBorder="1"/>
    <xf numFmtId="0" fontId="3" fillId="3" borderId="0" xfId="0" applyFont="1" applyFill="1"/>
    <xf numFmtId="164" fontId="5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workbookViewId="0">
      <selection activeCell="E12" sqref="E12"/>
    </sheetView>
  </sheetViews>
  <sheetFormatPr defaultRowHeight="14.4" x14ac:dyDescent="0.3"/>
  <cols>
    <col min="1" max="1" width="51.44140625" customWidth="1"/>
    <col min="4" max="4" width="15.109375" customWidth="1"/>
    <col min="5" max="5" width="15.33203125" customWidth="1"/>
    <col min="6" max="6" width="13" customWidth="1"/>
    <col min="7" max="7" width="36.6640625" customWidth="1"/>
  </cols>
  <sheetData>
    <row r="1" spans="1:7" ht="18" x14ac:dyDescent="0.35">
      <c r="A1" s="10" t="s">
        <v>0</v>
      </c>
      <c r="B1" s="2"/>
      <c r="C1" s="2"/>
      <c r="D1" s="2"/>
    </row>
    <row r="2" spans="1:7" ht="18" x14ac:dyDescent="0.35">
      <c r="A2" s="10" t="s">
        <v>14</v>
      </c>
      <c r="B2" s="2"/>
      <c r="C2" s="24"/>
      <c r="D2" s="24"/>
      <c r="F2" s="25"/>
    </row>
    <row r="3" spans="1:7" ht="18" x14ac:dyDescent="0.35">
      <c r="A3" s="10" t="s">
        <v>15</v>
      </c>
      <c r="B3" s="2"/>
      <c r="C3" s="24"/>
      <c r="D3" s="26"/>
      <c r="E3" s="22"/>
      <c r="F3" s="25"/>
    </row>
    <row r="4" spans="1:7" x14ac:dyDescent="0.3">
      <c r="A4" s="1"/>
      <c r="B4" s="2"/>
      <c r="C4" s="24"/>
      <c r="D4" s="24"/>
      <c r="F4" s="25"/>
    </row>
    <row r="5" spans="1:7" x14ac:dyDescent="0.3">
      <c r="A5" s="3" t="s">
        <v>1</v>
      </c>
      <c r="B5" s="7" t="s">
        <v>2</v>
      </c>
      <c r="C5" s="7" t="s">
        <v>3</v>
      </c>
      <c r="D5" s="7" t="s">
        <v>13</v>
      </c>
      <c r="E5" s="47" t="s">
        <v>60</v>
      </c>
      <c r="F5" s="7" t="s">
        <v>17</v>
      </c>
    </row>
    <row r="6" spans="1:7" x14ac:dyDescent="0.3">
      <c r="A6" s="4" t="s">
        <v>16</v>
      </c>
      <c r="B6" s="9">
        <v>2100</v>
      </c>
      <c r="C6" s="8">
        <v>35</v>
      </c>
      <c r="D6" s="8">
        <v>73500</v>
      </c>
      <c r="E6" s="48">
        <v>73500</v>
      </c>
      <c r="F6" s="27">
        <v>78680</v>
      </c>
      <c r="G6" s="1"/>
    </row>
    <row r="7" spans="1:7" x14ac:dyDescent="0.3">
      <c r="A7" s="4" t="s">
        <v>18</v>
      </c>
      <c r="B7" s="9">
        <v>2100</v>
      </c>
      <c r="C7" s="8">
        <v>10</v>
      </c>
      <c r="D7" s="8">
        <v>21000</v>
      </c>
      <c r="E7" s="48">
        <v>21000</v>
      </c>
      <c r="F7" s="27">
        <v>22480</v>
      </c>
    </row>
    <row r="8" spans="1:7" x14ac:dyDescent="0.3">
      <c r="A8" s="4" t="s">
        <v>19</v>
      </c>
      <c r="B8" s="9">
        <v>50</v>
      </c>
      <c r="C8" s="8">
        <v>325</v>
      </c>
      <c r="D8" s="8">
        <v>16250</v>
      </c>
      <c r="E8" s="48">
        <v>16250</v>
      </c>
      <c r="F8" s="27">
        <v>13750</v>
      </c>
    </row>
    <row r="9" spans="1:7" x14ac:dyDescent="0.3">
      <c r="A9" s="15" t="s">
        <v>4</v>
      </c>
      <c r="B9" s="16"/>
      <c r="C9" s="12"/>
      <c r="D9" s="19">
        <f>SUM(D6:D8)</f>
        <v>110750</v>
      </c>
      <c r="E9" s="49">
        <f>SUM(E6:E8)</f>
        <v>110750</v>
      </c>
      <c r="F9" s="41">
        <f>SUM(F6:F8)</f>
        <v>114910</v>
      </c>
    </row>
    <row r="10" spans="1:7" x14ac:dyDescent="0.3">
      <c r="A10" s="4" t="s">
        <v>20</v>
      </c>
      <c r="B10" s="9">
        <v>0</v>
      </c>
      <c r="C10" s="8">
        <v>600</v>
      </c>
      <c r="D10" s="27">
        <v>0</v>
      </c>
      <c r="E10" s="50">
        <v>0</v>
      </c>
      <c r="F10" s="27"/>
    </row>
    <row r="11" spans="1:7" x14ac:dyDescent="0.3">
      <c r="A11" s="4" t="s">
        <v>21</v>
      </c>
      <c r="B11" s="9">
        <v>80</v>
      </c>
      <c r="C11" s="8">
        <v>325</v>
      </c>
      <c r="D11" s="27">
        <v>26000</v>
      </c>
      <c r="E11" s="50">
        <v>26000</v>
      </c>
      <c r="F11" s="27">
        <v>25200</v>
      </c>
      <c r="G11" s="1"/>
    </row>
    <row r="12" spans="1:7" x14ac:dyDescent="0.3">
      <c r="A12" s="20" t="s">
        <v>4</v>
      </c>
      <c r="B12" s="9"/>
      <c r="C12" s="8"/>
      <c r="D12" s="41">
        <f>D10+D11</f>
        <v>26000</v>
      </c>
      <c r="E12" s="55">
        <f>E10+E11</f>
        <v>26000</v>
      </c>
      <c r="F12" s="41">
        <v>25200</v>
      </c>
    </row>
    <row r="13" spans="1:7" x14ac:dyDescent="0.3">
      <c r="A13" s="14" t="s">
        <v>63</v>
      </c>
      <c r="B13" s="9"/>
      <c r="C13" s="8"/>
      <c r="D13" s="27">
        <v>0</v>
      </c>
      <c r="E13" s="50">
        <v>0</v>
      </c>
      <c r="F13" s="27">
        <v>7533.85</v>
      </c>
    </row>
    <row r="14" spans="1:7" s="1" customFormat="1" x14ac:dyDescent="0.3">
      <c r="A14" s="14" t="s">
        <v>9</v>
      </c>
      <c r="B14" s="9"/>
      <c r="C14" s="8"/>
      <c r="D14" s="27">
        <v>0</v>
      </c>
      <c r="E14" s="50">
        <v>0</v>
      </c>
      <c r="F14" s="27">
        <v>1753.7</v>
      </c>
    </row>
    <row r="15" spans="1:7" s="1" customFormat="1" x14ac:dyDescent="0.3">
      <c r="A15" s="14" t="s">
        <v>10</v>
      </c>
      <c r="B15" s="9"/>
      <c r="C15" s="8"/>
      <c r="D15" s="27">
        <v>2000</v>
      </c>
      <c r="E15" s="50">
        <v>2000</v>
      </c>
      <c r="F15" s="42">
        <v>2057.6</v>
      </c>
    </row>
    <row r="16" spans="1:7" s="1" customFormat="1" x14ac:dyDescent="0.3">
      <c r="A16" s="14" t="s">
        <v>22</v>
      </c>
      <c r="B16" s="9"/>
      <c r="C16" s="8"/>
      <c r="D16" s="27">
        <v>0</v>
      </c>
      <c r="E16" s="50">
        <v>0</v>
      </c>
      <c r="F16" s="27">
        <v>6539.56</v>
      </c>
    </row>
    <row r="17" spans="1:7" s="1" customFormat="1" x14ac:dyDescent="0.3">
      <c r="A17" s="14"/>
      <c r="B17" s="9"/>
      <c r="C17" s="8"/>
      <c r="D17" s="27"/>
      <c r="E17" s="50"/>
      <c r="F17" s="27"/>
    </row>
    <row r="18" spans="1:7" x14ac:dyDescent="0.3">
      <c r="A18" s="17" t="s">
        <v>5</v>
      </c>
      <c r="B18" s="16"/>
      <c r="C18" s="12"/>
      <c r="D18" s="19">
        <f>SUM(D13:D16)</f>
        <v>2000</v>
      </c>
      <c r="E18" s="49">
        <f>SUM(E13:E16)</f>
        <v>2000</v>
      </c>
      <c r="F18" s="41">
        <f>SUM(F13:F16)</f>
        <v>17884.710000000003</v>
      </c>
    </row>
    <row r="19" spans="1:7" x14ac:dyDescent="0.3">
      <c r="A19" s="6" t="s">
        <v>6</v>
      </c>
      <c r="B19" s="9"/>
      <c r="C19" s="8"/>
      <c r="D19" s="19">
        <f>SUM(D9+D12+D18)</f>
        <v>138750</v>
      </c>
      <c r="E19" s="49">
        <f>SUM(E9+E12+E18)</f>
        <v>138750</v>
      </c>
      <c r="F19" s="41">
        <f>SUM(F9+F12+F18)</f>
        <v>157994.71</v>
      </c>
    </row>
    <row r="20" spans="1:7" x14ac:dyDescent="0.3">
      <c r="A20" s="2"/>
      <c r="B20" s="2"/>
      <c r="C20" s="2"/>
      <c r="D20" s="2"/>
      <c r="E20" s="51"/>
      <c r="F20" s="2"/>
    </row>
    <row r="21" spans="1:7" x14ac:dyDescent="0.3">
      <c r="A21" s="2"/>
      <c r="B21" s="2"/>
      <c r="C21" s="2"/>
      <c r="D21" s="2"/>
      <c r="E21" s="51"/>
      <c r="F21" s="2"/>
    </row>
    <row r="22" spans="1:7" x14ac:dyDescent="0.3">
      <c r="A22" s="3" t="s">
        <v>7</v>
      </c>
      <c r="B22" s="2"/>
      <c r="C22" s="2"/>
      <c r="D22" s="2"/>
      <c r="E22" s="51"/>
      <c r="F22" s="2"/>
    </row>
    <row r="23" spans="1:7" x14ac:dyDescent="0.3">
      <c r="A23" s="34" t="s">
        <v>57</v>
      </c>
      <c r="B23" s="35"/>
      <c r="C23" s="35"/>
      <c r="D23" s="35"/>
      <c r="E23" s="52"/>
      <c r="F23" s="43"/>
    </row>
    <row r="24" spans="1:7" x14ac:dyDescent="0.3">
      <c r="A24" s="4" t="s">
        <v>24</v>
      </c>
      <c r="B24" s="5"/>
      <c r="C24" s="27"/>
      <c r="D24" s="28">
        <v>2000</v>
      </c>
      <c r="E24" s="38">
        <v>2000</v>
      </c>
      <c r="F24" s="27">
        <v>2000</v>
      </c>
    </row>
    <row r="25" spans="1:7" s="1" customFormat="1" x14ac:dyDescent="0.3">
      <c r="A25" s="4" t="s">
        <v>28</v>
      </c>
      <c r="B25" s="5"/>
      <c r="C25" s="27"/>
      <c r="D25" s="28">
        <v>2000</v>
      </c>
      <c r="E25" s="38">
        <v>2000</v>
      </c>
      <c r="F25" s="27">
        <v>1562.84</v>
      </c>
    </row>
    <row r="26" spans="1:7" x14ac:dyDescent="0.3">
      <c r="A26" s="4" t="s">
        <v>23</v>
      </c>
      <c r="B26" s="5"/>
      <c r="C26" s="27"/>
      <c r="D26" s="28">
        <v>2100</v>
      </c>
      <c r="E26" s="38">
        <v>2100</v>
      </c>
      <c r="F26" s="27">
        <v>2110.17</v>
      </c>
      <c r="G26" s="1"/>
    </row>
    <row r="27" spans="1:7" x14ac:dyDescent="0.3">
      <c r="A27" s="4" t="s">
        <v>25</v>
      </c>
      <c r="B27" s="5">
        <v>62</v>
      </c>
      <c r="C27" s="27">
        <v>325</v>
      </c>
      <c r="D27" s="28">
        <v>20150</v>
      </c>
      <c r="E27" s="38">
        <v>20150</v>
      </c>
      <c r="F27" s="27">
        <v>14100</v>
      </c>
      <c r="G27" s="1"/>
    </row>
    <row r="28" spans="1:7" x14ac:dyDescent="0.3">
      <c r="A28" s="4" t="s">
        <v>26</v>
      </c>
      <c r="B28" s="5">
        <v>154</v>
      </c>
      <c r="C28" s="27">
        <v>159.75</v>
      </c>
      <c r="D28" s="28">
        <v>24601.5</v>
      </c>
      <c r="E28" s="38">
        <v>24601.5</v>
      </c>
      <c r="F28" s="27">
        <v>28452.74</v>
      </c>
      <c r="G28" s="1"/>
    </row>
    <row r="29" spans="1:7" x14ac:dyDescent="0.3">
      <c r="A29" s="4" t="s">
        <v>27</v>
      </c>
      <c r="B29" s="5"/>
      <c r="C29" s="27"/>
      <c r="D29" s="28">
        <v>1100</v>
      </c>
      <c r="E29" s="38">
        <v>1100</v>
      </c>
      <c r="F29" s="27">
        <v>3585.28</v>
      </c>
      <c r="G29" s="1"/>
    </row>
    <row r="30" spans="1:7" s="1" customFormat="1" x14ac:dyDescent="0.3">
      <c r="A30" s="4" t="s">
        <v>12</v>
      </c>
      <c r="B30" s="5"/>
      <c r="C30" s="27"/>
      <c r="D30" s="28">
        <v>1000</v>
      </c>
      <c r="E30" s="38">
        <v>1000</v>
      </c>
      <c r="F30" s="27">
        <v>792.81</v>
      </c>
    </row>
    <row r="31" spans="1:7" x14ac:dyDescent="0.3">
      <c r="A31" s="4" t="s">
        <v>29</v>
      </c>
      <c r="B31" s="5"/>
      <c r="C31" s="27"/>
      <c r="D31" s="28">
        <v>0</v>
      </c>
      <c r="E31" s="38">
        <v>0</v>
      </c>
      <c r="F31" s="27">
        <v>308.99</v>
      </c>
    </row>
    <row r="32" spans="1:7" x14ac:dyDescent="0.3">
      <c r="A32" s="4" t="s">
        <v>41</v>
      </c>
      <c r="B32" s="5"/>
      <c r="C32" s="27"/>
      <c r="D32" s="28">
        <v>450</v>
      </c>
      <c r="E32" s="38">
        <v>450</v>
      </c>
      <c r="F32" s="27">
        <v>450</v>
      </c>
    </row>
    <row r="33" spans="1:7" x14ac:dyDescent="0.3">
      <c r="A33" s="4" t="s">
        <v>30</v>
      </c>
      <c r="B33" s="5"/>
      <c r="C33" s="27"/>
      <c r="D33" s="28">
        <v>5000</v>
      </c>
      <c r="E33" s="38">
        <v>5000</v>
      </c>
      <c r="F33" s="27">
        <v>4819.32</v>
      </c>
      <c r="G33" s="1"/>
    </row>
    <row r="34" spans="1:7" x14ac:dyDescent="0.3">
      <c r="A34" s="4" t="s">
        <v>32</v>
      </c>
      <c r="B34" s="5"/>
      <c r="C34" s="27"/>
      <c r="D34" s="28">
        <v>8000</v>
      </c>
      <c r="E34" s="38">
        <v>0</v>
      </c>
      <c r="F34" s="27">
        <v>8118.07</v>
      </c>
      <c r="G34" s="1" t="s">
        <v>61</v>
      </c>
    </row>
    <row r="35" spans="1:7" s="1" customFormat="1" x14ac:dyDescent="0.3">
      <c r="A35" s="37" t="s">
        <v>4</v>
      </c>
      <c r="B35" s="5"/>
      <c r="C35" s="27"/>
      <c r="D35" s="29">
        <f>SUM(D24:D34)</f>
        <v>66401.5</v>
      </c>
      <c r="E35" s="53">
        <f>SUM(E24:E34)</f>
        <v>58401.5</v>
      </c>
      <c r="F35" s="29">
        <f>SUM(F24:F34)</f>
        <v>66300.22</v>
      </c>
    </row>
    <row r="36" spans="1:7" x14ac:dyDescent="0.3">
      <c r="A36" s="34" t="s">
        <v>56</v>
      </c>
      <c r="B36" s="21"/>
      <c r="C36" s="21"/>
      <c r="D36" s="21"/>
      <c r="E36" s="52"/>
      <c r="F36" s="5"/>
    </row>
    <row r="37" spans="1:7" x14ac:dyDescent="0.3">
      <c r="A37" s="4" t="s">
        <v>31</v>
      </c>
      <c r="B37" s="5"/>
      <c r="C37" s="27"/>
      <c r="D37" s="28">
        <v>20900</v>
      </c>
      <c r="E37" s="38">
        <v>20900</v>
      </c>
      <c r="F37" s="27">
        <v>26650</v>
      </c>
    </row>
    <row r="38" spans="1:7" x14ac:dyDescent="0.3">
      <c r="A38" s="4" t="s">
        <v>33</v>
      </c>
      <c r="B38" s="5"/>
      <c r="C38" s="27"/>
      <c r="D38" s="28">
        <v>8000</v>
      </c>
      <c r="E38" s="38">
        <v>8000</v>
      </c>
      <c r="F38" s="27">
        <v>11998.36</v>
      </c>
      <c r="G38" s="1"/>
    </row>
    <row r="39" spans="1:7" s="1" customFormat="1" x14ac:dyDescent="0.3">
      <c r="A39" s="37" t="s">
        <v>4</v>
      </c>
      <c r="B39" s="5"/>
      <c r="C39" s="27"/>
      <c r="D39" s="29">
        <f>SUM(D37:D38)</f>
        <v>28900</v>
      </c>
      <c r="E39" s="53">
        <f>SUM(E37:E38)</f>
        <v>28900</v>
      </c>
      <c r="F39" s="29">
        <f>SUM(F37:F38)</f>
        <v>38648.36</v>
      </c>
    </row>
    <row r="40" spans="1:7" x14ac:dyDescent="0.3">
      <c r="A40" s="36" t="s">
        <v>55</v>
      </c>
      <c r="B40" s="21"/>
      <c r="C40" s="21"/>
      <c r="D40" s="21"/>
      <c r="E40" s="52"/>
      <c r="F40" s="5"/>
      <c r="G40" s="1"/>
    </row>
    <row r="41" spans="1:7" x14ac:dyDescent="0.3">
      <c r="A41" s="4" t="s">
        <v>40</v>
      </c>
      <c r="B41" s="5"/>
      <c r="C41" s="27"/>
      <c r="D41" s="28">
        <v>300</v>
      </c>
      <c r="E41" s="38">
        <v>300</v>
      </c>
      <c r="F41" s="27">
        <v>264.95</v>
      </c>
    </row>
    <row r="42" spans="1:7" x14ac:dyDescent="0.3">
      <c r="A42" s="4" t="s">
        <v>39</v>
      </c>
      <c r="B42" s="5"/>
      <c r="C42" s="27"/>
      <c r="D42" s="28">
        <v>200</v>
      </c>
      <c r="E42" s="38">
        <v>200</v>
      </c>
      <c r="F42" s="27">
        <v>31.57</v>
      </c>
    </row>
    <row r="43" spans="1:7" x14ac:dyDescent="0.3">
      <c r="A43" s="4" t="s">
        <v>38</v>
      </c>
      <c r="B43" s="5"/>
      <c r="C43" s="27"/>
      <c r="D43" s="28">
        <v>250</v>
      </c>
      <c r="E43" s="38">
        <v>250</v>
      </c>
      <c r="F43" s="27">
        <v>0</v>
      </c>
    </row>
    <row r="44" spans="1:7" x14ac:dyDescent="0.3">
      <c r="A44" s="4" t="s">
        <v>34</v>
      </c>
      <c r="B44" s="5"/>
      <c r="C44" s="27"/>
      <c r="D44" s="28">
        <v>4000</v>
      </c>
      <c r="E44" s="38">
        <v>4000</v>
      </c>
      <c r="F44" s="27">
        <v>3198</v>
      </c>
    </row>
    <row r="45" spans="1:7" x14ac:dyDescent="0.3">
      <c r="A45" s="4" t="s">
        <v>35</v>
      </c>
      <c r="B45" s="5"/>
      <c r="C45" s="27"/>
      <c r="D45" s="28">
        <v>2000</v>
      </c>
      <c r="E45" s="38">
        <v>2000</v>
      </c>
      <c r="F45" s="27">
        <v>1959.8</v>
      </c>
    </row>
    <row r="46" spans="1:7" x14ac:dyDescent="0.3">
      <c r="A46" s="4" t="s">
        <v>45</v>
      </c>
      <c r="B46" s="5"/>
      <c r="C46" s="27"/>
      <c r="D46" s="28">
        <v>3300</v>
      </c>
      <c r="E46" s="38">
        <v>3300</v>
      </c>
      <c r="F46" s="27">
        <v>3000</v>
      </c>
    </row>
    <row r="47" spans="1:7" x14ac:dyDescent="0.3">
      <c r="A47" s="4" t="s">
        <v>42</v>
      </c>
      <c r="B47" s="5"/>
      <c r="C47" s="27"/>
      <c r="D47" s="28">
        <v>0</v>
      </c>
      <c r="E47" s="38">
        <v>0</v>
      </c>
      <c r="F47" s="27">
        <v>1009.4</v>
      </c>
      <c r="G47" s="1"/>
    </row>
    <row r="48" spans="1:7" s="1" customFormat="1" x14ac:dyDescent="0.3">
      <c r="A48" s="37" t="s">
        <v>4</v>
      </c>
      <c r="B48" s="5"/>
      <c r="C48" s="27"/>
      <c r="D48" s="29">
        <f>SUM(D41:D47)</f>
        <v>10050</v>
      </c>
      <c r="E48" s="53">
        <f>SUM(E41:E47)</f>
        <v>10050</v>
      </c>
      <c r="F48" s="29">
        <f>SUM(F41:F47)</f>
        <v>9463.7199999999993</v>
      </c>
    </row>
    <row r="49" spans="1:7" s="1" customFormat="1" x14ac:dyDescent="0.3">
      <c r="A49" s="6" t="s">
        <v>54</v>
      </c>
      <c r="B49" s="5"/>
      <c r="C49" s="27"/>
      <c r="D49" s="28"/>
      <c r="E49" s="38"/>
      <c r="F49" s="27"/>
    </row>
    <row r="50" spans="1:7" x14ac:dyDescent="0.3">
      <c r="A50" s="4" t="s">
        <v>36</v>
      </c>
      <c r="B50" s="5"/>
      <c r="C50" s="27"/>
      <c r="D50" s="28">
        <v>26000</v>
      </c>
      <c r="E50" s="38">
        <v>26000</v>
      </c>
      <c r="F50" s="27">
        <v>24297.09</v>
      </c>
      <c r="G50" s="1"/>
    </row>
    <row r="51" spans="1:7" x14ac:dyDescent="0.3">
      <c r="A51" s="4" t="s">
        <v>37</v>
      </c>
      <c r="B51" s="5"/>
      <c r="C51" s="27"/>
      <c r="D51" s="28">
        <v>5000</v>
      </c>
      <c r="E51" s="38">
        <v>5000</v>
      </c>
      <c r="F51" s="27">
        <v>5098.91</v>
      </c>
      <c r="G51" s="1"/>
    </row>
    <row r="52" spans="1:7" x14ac:dyDescent="0.3">
      <c r="A52" s="4" t="s">
        <v>43</v>
      </c>
      <c r="B52" s="5"/>
      <c r="C52" s="27"/>
      <c r="D52" s="28">
        <v>1500</v>
      </c>
      <c r="E52" s="38">
        <v>1100</v>
      </c>
      <c r="F52" s="27">
        <v>5750</v>
      </c>
    </row>
    <row r="53" spans="1:7" x14ac:dyDescent="0.3">
      <c r="A53" s="4" t="s">
        <v>44</v>
      </c>
      <c r="B53" s="5"/>
      <c r="C53" s="27"/>
      <c r="D53" s="28">
        <v>500</v>
      </c>
      <c r="E53" s="38">
        <v>500</v>
      </c>
      <c r="F53" s="27">
        <v>0</v>
      </c>
    </row>
    <row r="54" spans="1:7" x14ac:dyDescent="0.3">
      <c r="A54" s="4" t="s">
        <v>58</v>
      </c>
      <c r="B54" s="5"/>
      <c r="C54" s="27"/>
      <c r="D54" s="28">
        <v>1000</v>
      </c>
      <c r="E54" s="38">
        <v>1000</v>
      </c>
      <c r="F54" s="27">
        <v>1044.3800000000001</v>
      </c>
    </row>
    <row r="55" spans="1:7" s="1" customFormat="1" x14ac:dyDescent="0.3">
      <c r="A55" s="37" t="s">
        <v>4</v>
      </c>
      <c r="B55" s="5"/>
      <c r="C55" s="27"/>
      <c r="D55" s="29">
        <f>SUM(D50:D54)</f>
        <v>34000</v>
      </c>
      <c r="E55" s="53">
        <f>SUM(E50:E54)</f>
        <v>33600</v>
      </c>
      <c r="F55" s="29">
        <f>SUM(F50:F54)</f>
        <v>36190.379999999997</v>
      </c>
    </row>
    <row r="56" spans="1:7" s="1" customFormat="1" x14ac:dyDescent="0.3">
      <c r="A56" s="6" t="s">
        <v>59</v>
      </c>
      <c r="B56" s="5"/>
      <c r="C56" s="27"/>
      <c r="D56" s="28"/>
      <c r="E56" s="38"/>
      <c r="F56" s="27"/>
    </row>
    <row r="57" spans="1:7" x14ac:dyDescent="0.3">
      <c r="A57" s="4" t="s">
        <v>46</v>
      </c>
      <c r="B57" s="5"/>
      <c r="C57" s="27"/>
      <c r="D57" s="28">
        <v>1800</v>
      </c>
      <c r="E57" s="38">
        <v>1800</v>
      </c>
      <c r="F57" s="27">
        <v>0</v>
      </c>
    </row>
    <row r="58" spans="1:7" x14ac:dyDescent="0.3">
      <c r="A58" s="4" t="s">
        <v>47</v>
      </c>
      <c r="B58" s="5"/>
      <c r="C58" s="27"/>
      <c r="D58" s="28">
        <v>3400</v>
      </c>
      <c r="E58" s="38">
        <v>3400</v>
      </c>
      <c r="F58" s="27">
        <v>2955</v>
      </c>
      <c r="G58" s="1" t="s">
        <v>62</v>
      </c>
    </row>
    <row r="59" spans="1:7" x14ac:dyDescent="0.3">
      <c r="A59" s="4" t="s">
        <v>49</v>
      </c>
      <c r="B59" s="5"/>
      <c r="C59" s="27"/>
      <c r="D59" s="28">
        <v>1500</v>
      </c>
      <c r="E59" s="38">
        <v>1500</v>
      </c>
      <c r="F59" s="27">
        <v>1544.56</v>
      </c>
    </row>
    <row r="60" spans="1:7" x14ac:dyDescent="0.3">
      <c r="A60" s="4" t="s">
        <v>50</v>
      </c>
      <c r="B60" s="5"/>
      <c r="C60" s="27"/>
      <c r="D60" s="28">
        <v>0</v>
      </c>
      <c r="E60" s="38">
        <v>0</v>
      </c>
      <c r="F60" s="27">
        <v>0</v>
      </c>
      <c r="G60" s="1"/>
    </row>
    <row r="61" spans="1:7" x14ac:dyDescent="0.3">
      <c r="A61" s="4" t="s">
        <v>51</v>
      </c>
      <c r="B61" s="5"/>
      <c r="C61" s="27"/>
      <c r="D61" s="28">
        <v>1000</v>
      </c>
      <c r="E61" s="38">
        <v>698.5</v>
      </c>
      <c r="F61" s="27">
        <v>0</v>
      </c>
    </row>
    <row r="62" spans="1:7" x14ac:dyDescent="0.3">
      <c r="A62" s="4" t="s">
        <v>52</v>
      </c>
      <c r="B62" s="5"/>
      <c r="C62" s="27"/>
      <c r="D62" s="28">
        <v>200</v>
      </c>
      <c r="E62" s="38">
        <v>200</v>
      </c>
      <c r="F62" s="27">
        <v>0</v>
      </c>
    </row>
    <row r="63" spans="1:7" x14ac:dyDescent="0.3">
      <c r="A63" s="4" t="s">
        <v>53</v>
      </c>
      <c r="B63" s="5"/>
      <c r="C63" s="27"/>
      <c r="D63" s="28">
        <v>200</v>
      </c>
      <c r="E63" s="38">
        <v>200</v>
      </c>
      <c r="F63" s="27">
        <v>0</v>
      </c>
    </row>
    <row r="64" spans="1:7" s="1" customFormat="1" x14ac:dyDescent="0.3">
      <c r="A64" s="4" t="s">
        <v>11</v>
      </c>
      <c r="B64" s="5"/>
      <c r="C64" s="27"/>
      <c r="D64" s="28">
        <v>0</v>
      </c>
      <c r="E64" s="38">
        <v>0</v>
      </c>
      <c r="F64" s="27">
        <v>8590.2199999999993</v>
      </c>
    </row>
    <row r="65" spans="1:7" s="1" customFormat="1" x14ac:dyDescent="0.3">
      <c r="A65" s="37" t="s">
        <v>4</v>
      </c>
      <c r="B65" s="5"/>
      <c r="C65" s="27"/>
      <c r="D65" s="29">
        <f>SUM(D57:D64)</f>
        <v>8100</v>
      </c>
      <c r="E65" s="53">
        <f>SUM(E57:E64)</f>
        <v>7798.5</v>
      </c>
      <c r="F65" s="29">
        <f>SUM(F57:F64)</f>
        <v>13089.779999999999</v>
      </c>
    </row>
    <row r="66" spans="1:7" x14ac:dyDescent="0.3">
      <c r="A66" s="30" t="s">
        <v>48</v>
      </c>
      <c r="B66" s="31"/>
      <c r="C66" s="32"/>
      <c r="D66" s="33">
        <v>0</v>
      </c>
      <c r="E66" s="38">
        <v>0</v>
      </c>
      <c r="F66" s="32">
        <v>100</v>
      </c>
      <c r="G66" s="1"/>
    </row>
    <row r="67" spans="1:7" s="1" customFormat="1" x14ac:dyDescent="0.3">
      <c r="A67" s="6"/>
      <c r="B67" s="5"/>
      <c r="C67" s="27"/>
      <c r="D67" s="28"/>
      <c r="E67" s="38"/>
      <c r="F67" s="41"/>
    </row>
    <row r="68" spans="1:7" x14ac:dyDescent="0.3">
      <c r="A68" s="11" t="s">
        <v>8</v>
      </c>
      <c r="B68" s="5"/>
      <c r="C68" s="5"/>
      <c r="D68" s="18">
        <f>SUM(D35+D39+D48+D55+D65)</f>
        <v>147451.5</v>
      </c>
      <c r="E68" s="39">
        <f>SUM(E35+E39+E48+E55+E65)</f>
        <v>138750</v>
      </c>
      <c r="F68" s="44">
        <f>SUM(F35+F39+F48+F55+F65+F66)</f>
        <v>163792.46</v>
      </c>
    </row>
    <row r="69" spans="1:7" x14ac:dyDescent="0.3">
      <c r="A69" s="2"/>
      <c r="B69" s="2"/>
      <c r="C69" s="2"/>
      <c r="D69" s="2"/>
      <c r="E69" s="54"/>
      <c r="F69" s="45"/>
    </row>
    <row r="70" spans="1:7" x14ac:dyDescent="0.3">
      <c r="A70" s="13" t="s">
        <v>64</v>
      </c>
      <c r="B70" s="2"/>
      <c r="C70" s="2"/>
      <c r="D70" s="23">
        <f>(D19-D68)</f>
        <v>-8701.5</v>
      </c>
      <c r="E70" s="40">
        <f>(E19-E68)</f>
        <v>0</v>
      </c>
      <c r="F70" s="46">
        <f>(F19-F68)</f>
        <v>-5797.75</v>
      </c>
    </row>
    <row r="72" spans="1:7" x14ac:dyDescent="0.3">
      <c r="D72" s="1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 Pooley</cp:lastModifiedBy>
  <cp:lastPrinted>2020-06-13T17:05:48Z</cp:lastPrinted>
  <dcterms:created xsi:type="dcterms:W3CDTF">2020-04-03T14:31:27Z</dcterms:created>
  <dcterms:modified xsi:type="dcterms:W3CDTF">2020-08-27T18:15:25Z</dcterms:modified>
</cp:coreProperties>
</file>