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esktop\2023 Rotary\2023-24 budget and spending plan\"/>
    </mc:Choice>
  </mc:AlternateContent>
  <xr:revisionPtr revIDLastSave="0" documentId="8_{5B43140A-B7B6-4AC8-B508-FD4C085F9ED2}" xr6:coauthVersionLast="47" xr6:coauthVersionMax="47" xr10:uidLastSave="{00000000-0000-0000-0000-000000000000}"/>
  <bookViews>
    <workbookView xWindow="-109" yWindow="-109" windowWidth="21954" windowHeight="11724" xr2:uid="{00000000-000D-0000-FFFF-FFFF00000000}"/>
  </bookViews>
  <sheets>
    <sheet name="Sheet1" sheetId="3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3" l="1"/>
  <c r="G19" i="3"/>
  <c r="G54" i="3" l="1"/>
  <c r="G62" i="3" l="1"/>
  <c r="G61" i="3"/>
  <c r="G43" i="3" l="1"/>
  <c r="G63" i="3"/>
  <c r="G8" i="3"/>
  <c r="G14" i="3" s="1"/>
  <c r="G56" i="3"/>
  <c r="G44" i="3" l="1"/>
  <c r="G64" i="3"/>
</calcChain>
</file>

<file path=xl/sharedStrings.xml><?xml version="1.0" encoding="utf-8"?>
<sst xmlns="http://schemas.openxmlformats.org/spreadsheetml/2006/main" count="58" uniqueCount="58">
  <si>
    <t>Budget</t>
  </si>
  <si>
    <t>4100 · Membership Dues</t>
  </si>
  <si>
    <t>4311 · Ice Cream Crawl Income</t>
  </si>
  <si>
    <t>4900 · Miscellaneous Income</t>
  </si>
  <si>
    <t>4950 · Interest Income</t>
  </si>
  <si>
    <t>5010 · Exec. Secretary Expenses</t>
  </si>
  <si>
    <t>5020 · Office Expenses</t>
  </si>
  <si>
    <t>5030 · Postage &amp; Mailing Expense</t>
  </si>
  <si>
    <t>5042 · Member Badge Expense</t>
  </si>
  <si>
    <t>5060 · Member Directories Expense</t>
  </si>
  <si>
    <t>5065 · PayPal Fees Expense</t>
  </si>
  <si>
    <t>5095 · DaCdb Dues Module Expense</t>
  </si>
  <si>
    <t>5110 · RI Convention Expenses</t>
  </si>
  <si>
    <t>5180 · Club Member Awards Expense</t>
  </si>
  <si>
    <t>5265 · PETS Fee</t>
  </si>
  <si>
    <t>5270 · District Meetings Expenses</t>
  </si>
  <si>
    <t>5280 · Flowers Expenses</t>
  </si>
  <si>
    <t>5282 · Memorial Expense</t>
  </si>
  <si>
    <t>5290 · Misc. Club Expenses</t>
  </si>
  <si>
    <t>5311 · Ice Cream Crawl Expense</t>
  </si>
  <si>
    <t>5315 · Social Events Committee Expense</t>
  </si>
  <si>
    <t>5316 · Membership Committee Expense</t>
  </si>
  <si>
    <t>5317 · Marketing Committee Expense</t>
  </si>
  <si>
    <t>5320 · Monthly Serv Projects Comm Exp</t>
  </si>
  <si>
    <t>4410 · Dom. Rep. Water Project Income</t>
  </si>
  <si>
    <t>5410 · Dom. Rep. Water Project Expense</t>
  </si>
  <si>
    <t>5306 - Program (Speaker Gifts)</t>
  </si>
  <si>
    <t>5330 · Daybreak Expense (RYE)</t>
  </si>
  <si>
    <t>4965 - PayPal Fees Income</t>
  </si>
  <si>
    <t>4415 - Lunch Income</t>
  </si>
  <si>
    <t>4425 - District Dues Income</t>
  </si>
  <si>
    <t>5415 - Lunch Expense</t>
  </si>
  <si>
    <t>5420 - RI Dues Expense</t>
  </si>
  <si>
    <t>5425 - District Dues Expense</t>
  </si>
  <si>
    <t>4420 - RI Dues Income</t>
  </si>
  <si>
    <t>5321 · Todd Scholarship Administration</t>
  </si>
  <si>
    <t>5323 · High School Awards Admin</t>
  </si>
  <si>
    <t>4312 - Special Events Income</t>
  </si>
  <si>
    <t>5312 - Special Events Expense</t>
  </si>
  <si>
    <t>5025 - Insurance</t>
  </si>
  <si>
    <t>TOTAL INCOME</t>
  </si>
  <si>
    <t>OTHER INCOME</t>
  </si>
  <si>
    <t>TOTAL OTHER INCOME</t>
  </si>
  <si>
    <t>TOTAL EXPENSES</t>
  </si>
  <si>
    <t>NET INCOME/EXPENSES</t>
  </si>
  <si>
    <t>OTHER EXPENSES</t>
  </si>
  <si>
    <t>TOTAL OTHER EXPENSES</t>
  </si>
  <si>
    <t>Assumed Membership =</t>
  </si>
  <si>
    <t>4313 - Coffee Project Income</t>
  </si>
  <si>
    <t>5313 - Coffee Project Expenses</t>
  </si>
  <si>
    <t>LAFAYETTE ROTARY CLUB OPERATING BUDGET 2023 - 2024</t>
  </si>
  <si>
    <t>OPERATING INCOME</t>
  </si>
  <si>
    <t>OPERATING EXPENSES</t>
  </si>
  <si>
    <t>2023-24</t>
  </si>
  <si>
    <t xml:space="preserve"> </t>
  </si>
  <si>
    <t>5324 · Comm. College Scholarships Admin</t>
  </si>
  <si>
    <t>CONTINUED ON NEXT PAGE</t>
  </si>
  <si>
    <t>(Approved 6-12-23)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</si>
</sst>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\-#,##0.00"/>
    <numFmt numFmtId="165" formatCode="#,##0;\-#,##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3" fontId="6" fillId="0" borderId="0" xfId="2" applyFont="1"/>
    <xf numFmtId="165" fontId="2" fillId="0" borderId="0" xfId="0" applyNumberFormat="1" applyFont="1"/>
    <xf numFmtId="166" fontId="6" fillId="0" borderId="0" xfId="2" applyNumberFormat="1" applyFont="1"/>
    <xf numFmtId="166" fontId="6" fillId="0" borderId="2" xfId="2" applyNumberFormat="1" applyFont="1" applyBorder="1"/>
    <xf numFmtId="166" fontId="2" fillId="0" borderId="0" xfId="2" applyNumberFormat="1" applyFont="1"/>
    <xf numFmtId="166" fontId="2" fillId="0" borderId="0" xfId="2" applyNumberFormat="1" applyFont="1" applyBorder="1"/>
    <xf numFmtId="166" fontId="6" fillId="0" borderId="0" xfId="2" applyNumberFormat="1" applyFont="1" applyBorder="1"/>
    <xf numFmtId="164" fontId="2" fillId="0" borderId="0" xfId="0" applyNumberFormat="1" applyFont="1"/>
    <xf numFmtId="166" fontId="4" fillId="0" borderId="4" xfId="2" applyNumberFormat="1" applyFont="1" applyBorder="1" applyAlignment="1">
      <alignment horizontal="center"/>
    </xf>
    <xf numFmtId="166" fontId="2" fillId="0" borderId="2" xfId="2" applyNumberFormat="1" applyFont="1" applyBorder="1"/>
    <xf numFmtId="166" fontId="2" fillId="0" borderId="3" xfId="2" applyNumberFormat="1" applyFont="1" applyBorder="1"/>
    <xf numFmtId="166" fontId="4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7" fillId="0" borderId="0" xfId="2" applyNumberFormat="1" applyFont="1"/>
    <xf numFmtId="166" fontId="6" fillId="0" borderId="0" xfId="2" applyNumberFormat="1" applyFont="1" applyFill="1"/>
    <xf numFmtId="166" fontId="6" fillId="0" borderId="0" xfId="2" applyNumberFormat="1" applyFont="1" applyFill="1" applyBorder="1"/>
    <xf numFmtId="166" fontId="6" fillId="2" borderId="0" xfId="2" applyNumberFormat="1" applyFont="1" applyFill="1"/>
    <xf numFmtId="166" fontId="2" fillId="0" borderId="0" xfId="2" applyNumberFormat="1" applyFont="1" applyFill="1" applyBorder="1"/>
    <xf numFmtId="166" fontId="6" fillId="0" borderId="0" xfId="2" applyNumberFormat="1" applyFont="1" applyBorder="1" applyAlignment="1">
      <alignment horizontal="right"/>
    </xf>
    <xf numFmtId="166" fontId="6" fillId="0" borderId="1" xfId="2" applyNumberFormat="1" applyFont="1" applyFill="1" applyBorder="1"/>
    <xf numFmtId="0" fontId="8" fillId="0" borderId="0" xfId="0" applyFont="1"/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6" fillId="0" borderId="0" xfId="0" applyNumberFormat="1" applyFont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topLeftCell="A22" workbookViewId="0">
      <selection activeCell="N19" sqref="N19"/>
    </sheetView>
  </sheetViews>
  <sheetFormatPr defaultColWidth="8.875" defaultRowHeight="10.9" x14ac:dyDescent="0.2"/>
  <cols>
    <col min="1" max="1" width="2.375" style="6" customWidth="1"/>
    <col min="2" max="2" width="2.125" style="6" customWidth="1"/>
    <col min="3" max="3" width="30.875" style="6" customWidth="1"/>
    <col min="4" max="6" width="2.25" style="6" customWidth="1"/>
    <col min="7" max="7" width="8.875" style="6"/>
    <col min="8" max="8" width="2.25" style="6" customWidth="1"/>
    <col min="9" max="9" width="8.875" style="6" customWidth="1"/>
    <col min="10" max="10" width="9" style="6" bestFit="1" customWidth="1"/>
    <col min="11" max="16384" width="8.875" style="6"/>
  </cols>
  <sheetData>
    <row r="1" spans="1:17" x14ac:dyDescent="0.2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4"/>
    </row>
    <row r="2" spans="1:17" x14ac:dyDescent="0.2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2"/>
    </row>
    <row r="3" spans="1:17" ht="11.55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7" ht="11.55" thickBot="1" x14ac:dyDescent="0.25">
      <c r="A4" s="19"/>
      <c r="B4" s="19"/>
      <c r="C4" s="19"/>
      <c r="D4" s="19"/>
      <c r="E4" s="19"/>
      <c r="F4" s="19"/>
      <c r="G4" s="19"/>
      <c r="H4" s="19"/>
      <c r="I4" s="5" t="s">
        <v>47</v>
      </c>
      <c r="K4" s="29">
        <v>104</v>
      </c>
    </row>
    <row r="5" spans="1:17" x14ac:dyDescent="0.2">
      <c r="A5" s="1"/>
      <c r="B5" s="1"/>
      <c r="C5" s="1"/>
      <c r="G5" s="18" t="s">
        <v>53</v>
      </c>
      <c r="H5" s="5"/>
    </row>
    <row r="6" spans="1:17" ht="11.55" thickBot="1" x14ac:dyDescent="0.25">
      <c r="A6" s="3"/>
      <c r="B6" s="3"/>
      <c r="C6" s="3"/>
      <c r="D6" s="20"/>
      <c r="E6" s="20"/>
      <c r="F6" s="20"/>
      <c r="G6" s="15" t="s">
        <v>0</v>
      </c>
      <c r="H6" s="5"/>
      <c r="I6" s="20"/>
      <c r="J6" s="20"/>
      <c r="K6" s="20"/>
      <c r="L6" s="20"/>
      <c r="M6" s="20"/>
      <c r="N6" s="20"/>
    </row>
    <row r="7" spans="1:17" ht="11.55" thickTop="1" x14ac:dyDescent="0.2">
      <c r="A7" s="1"/>
      <c r="B7" s="1" t="s">
        <v>51</v>
      </c>
      <c r="C7" s="1"/>
      <c r="G7" s="9"/>
      <c r="H7" s="7"/>
    </row>
    <row r="8" spans="1:17" x14ac:dyDescent="0.2">
      <c r="A8" s="1"/>
      <c r="B8" s="1"/>
      <c r="C8" s="1" t="s">
        <v>1</v>
      </c>
      <c r="G8" s="23">
        <f>+(300*K4)-G19-G61-G62</f>
        <v>17929.2</v>
      </c>
      <c r="H8" s="9"/>
      <c r="Q8" s="34"/>
    </row>
    <row r="9" spans="1:17" x14ac:dyDescent="0.2">
      <c r="A9" s="1"/>
      <c r="B9" s="1"/>
      <c r="C9" s="1" t="s">
        <v>2</v>
      </c>
      <c r="G9" s="9"/>
      <c r="H9" s="9"/>
    </row>
    <row r="10" spans="1:17" x14ac:dyDescent="0.2">
      <c r="A10" s="1"/>
      <c r="B10" s="1"/>
      <c r="C10" s="1" t="s">
        <v>37</v>
      </c>
      <c r="G10" s="22">
        <v>0</v>
      </c>
      <c r="H10" s="9"/>
    </row>
    <row r="11" spans="1:17" x14ac:dyDescent="0.2">
      <c r="A11" s="1"/>
      <c r="B11" s="1"/>
      <c r="C11" s="1" t="s">
        <v>3</v>
      </c>
      <c r="G11" s="9">
        <v>0</v>
      </c>
      <c r="H11" s="9"/>
    </row>
    <row r="12" spans="1:17" x14ac:dyDescent="0.2">
      <c r="A12" s="1"/>
      <c r="B12" s="1"/>
      <c r="C12" s="1" t="s">
        <v>4</v>
      </c>
      <c r="G12" s="13">
        <v>50</v>
      </c>
      <c r="H12" s="13"/>
    </row>
    <row r="13" spans="1:17" ht="11.55" thickBot="1" x14ac:dyDescent="0.25">
      <c r="A13" s="4"/>
      <c r="B13" s="4"/>
      <c r="C13" s="4" t="s">
        <v>28</v>
      </c>
      <c r="G13" s="13">
        <v>0</v>
      </c>
      <c r="H13" s="13"/>
    </row>
    <row r="14" spans="1:17" ht="11.55" thickBot="1" x14ac:dyDescent="0.25">
      <c r="A14" s="1"/>
      <c r="B14" s="1" t="s">
        <v>40</v>
      </c>
      <c r="C14" s="1"/>
      <c r="G14" s="10">
        <f>SUM(G8:G13)</f>
        <v>17979.2</v>
      </c>
      <c r="H14" s="13"/>
      <c r="O14" s="28"/>
    </row>
    <row r="15" spans="1:17" x14ac:dyDescent="0.2">
      <c r="A15" s="1"/>
      <c r="B15" s="1"/>
      <c r="C15" s="1"/>
      <c r="G15" s="13"/>
      <c r="H15" s="13"/>
    </row>
    <row r="16" spans="1:17" x14ac:dyDescent="0.2">
      <c r="A16" s="1"/>
      <c r="B16" s="1" t="s">
        <v>52</v>
      </c>
      <c r="C16" s="1"/>
      <c r="G16" s="9"/>
      <c r="H16" s="9"/>
    </row>
    <row r="17" spans="1:17" x14ac:dyDescent="0.2">
      <c r="A17" s="1"/>
      <c r="B17" s="1"/>
      <c r="C17" s="1" t="s">
        <v>5</v>
      </c>
      <c r="G17" s="26">
        <v>16164</v>
      </c>
      <c r="H17" s="9"/>
      <c r="J17" s="30"/>
      <c r="K17" s="31"/>
      <c r="Q17" s="34"/>
    </row>
    <row r="18" spans="1:17" x14ac:dyDescent="0.2">
      <c r="A18" s="1"/>
      <c r="B18" s="1"/>
      <c r="C18" s="1" t="s">
        <v>6</v>
      </c>
      <c r="G18" s="9">
        <v>450</v>
      </c>
      <c r="H18" s="9"/>
      <c r="J18" s="30"/>
      <c r="K18" s="30"/>
    </row>
    <row r="19" spans="1:17" x14ac:dyDescent="0.2">
      <c r="A19" s="1"/>
      <c r="B19" s="1"/>
      <c r="C19" s="1" t="s">
        <v>39</v>
      </c>
      <c r="G19" s="13">
        <f>+K4*4.96</f>
        <v>515.84</v>
      </c>
      <c r="H19" s="9"/>
      <c r="K19" s="30"/>
    </row>
    <row r="20" spans="1:17" x14ac:dyDescent="0.2">
      <c r="A20" s="1"/>
      <c r="B20" s="1"/>
      <c r="C20" s="1" t="s">
        <v>7</v>
      </c>
      <c r="G20" s="9">
        <v>350</v>
      </c>
      <c r="H20" s="9"/>
    </row>
    <row r="21" spans="1:17" x14ac:dyDescent="0.2">
      <c r="A21" s="1"/>
      <c r="B21" s="1"/>
      <c r="C21" s="1" t="s">
        <v>8</v>
      </c>
      <c r="G21" s="9">
        <v>300</v>
      </c>
      <c r="H21" s="9"/>
    </row>
    <row r="22" spans="1:17" x14ac:dyDescent="0.2">
      <c r="A22" s="1"/>
      <c r="B22" s="1"/>
      <c r="C22" s="1" t="s">
        <v>9</v>
      </c>
      <c r="G22" s="9">
        <v>200</v>
      </c>
      <c r="H22" s="9"/>
    </row>
    <row r="23" spans="1:17" x14ac:dyDescent="0.2">
      <c r="A23" s="1"/>
      <c r="B23" s="1"/>
      <c r="C23" s="1" t="s">
        <v>10</v>
      </c>
      <c r="G23" s="9">
        <v>0</v>
      </c>
      <c r="H23" s="9"/>
    </row>
    <row r="24" spans="1:17" x14ac:dyDescent="0.2">
      <c r="A24" s="1"/>
      <c r="B24" s="1"/>
      <c r="C24" s="1" t="s">
        <v>11</v>
      </c>
      <c r="G24" s="9">
        <v>310</v>
      </c>
      <c r="H24" s="9"/>
    </row>
    <row r="25" spans="1:17" x14ac:dyDescent="0.2">
      <c r="A25" s="1"/>
      <c r="B25" s="1"/>
      <c r="C25" s="1" t="s">
        <v>12</v>
      </c>
      <c r="G25" s="22">
        <v>0</v>
      </c>
      <c r="H25" s="9"/>
    </row>
    <row r="26" spans="1:17" x14ac:dyDescent="0.2">
      <c r="A26" s="1"/>
      <c r="B26" s="1"/>
      <c r="C26" s="1" t="s">
        <v>13</v>
      </c>
      <c r="G26" s="9">
        <v>150</v>
      </c>
      <c r="H26" s="9"/>
    </row>
    <row r="27" spans="1:17" x14ac:dyDescent="0.2">
      <c r="A27" s="1"/>
      <c r="B27" s="1"/>
      <c r="C27" s="1" t="s">
        <v>14</v>
      </c>
      <c r="G27" s="9">
        <v>0</v>
      </c>
      <c r="H27" s="9"/>
    </row>
    <row r="28" spans="1:17" x14ac:dyDescent="0.2">
      <c r="A28" s="1"/>
      <c r="B28" s="1"/>
      <c r="C28" s="1" t="s">
        <v>15</v>
      </c>
      <c r="G28" s="9">
        <v>450</v>
      </c>
      <c r="H28" s="9"/>
    </row>
    <row r="29" spans="1:17" x14ac:dyDescent="0.2">
      <c r="A29" s="1"/>
      <c r="B29" s="1"/>
      <c r="C29" s="1" t="s">
        <v>16</v>
      </c>
      <c r="G29" s="9">
        <v>150</v>
      </c>
      <c r="H29" s="9"/>
    </row>
    <row r="30" spans="1:17" x14ac:dyDescent="0.2">
      <c r="A30" s="1"/>
      <c r="B30" s="1"/>
      <c r="C30" s="1" t="s">
        <v>17</v>
      </c>
      <c r="G30" s="9">
        <v>150</v>
      </c>
      <c r="H30" s="9"/>
    </row>
    <row r="31" spans="1:17" x14ac:dyDescent="0.2">
      <c r="A31" s="1"/>
      <c r="B31" s="1"/>
      <c r="C31" s="1" t="s">
        <v>18</v>
      </c>
      <c r="G31" s="9">
        <v>150</v>
      </c>
      <c r="H31" s="9"/>
    </row>
    <row r="32" spans="1:17" x14ac:dyDescent="0.2">
      <c r="A32" s="1"/>
      <c r="B32" s="1"/>
      <c r="C32" s="1" t="s">
        <v>26</v>
      </c>
      <c r="G32" s="9">
        <v>0</v>
      </c>
      <c r="H32" s="9"/>
    </row>
    <row r="33" spans="1:13" x14ac:dyDescent="0.2">
      <c r="A33" s="1"/>
      <c r="B33" s="1"/>
      <c r="C33" s="1" t="s">
        <v>19</v>
      </c>
      <c r="G33" s="22"/>
      <c r="H33" s="9"/>
    </row>
    <row r="34" spans="1:13" x14ac:dyDescent="0.2">
      <c r="A34" s="1"/>
      <c r="B34" s="1"/>
      <c r="C34" s="1" t="s">
        <v>38</v>
      </c>
      <c r="G34" s="23">
        <v>0</v>
      </c>
      <c r="H34" s="9"/>
    </row>
    <row r="35" spans="1:13" x14ac:dyDescent="0.2">
      <c r="A35" s="1"/>
      <c r="B35" s="1"/>
      <c r="C35" s="1" t="s">
        <v>20</v>
      </c>
      <c r="G35" s="9">
        <v>400</v>
      </c>
      <c r="H35" s="9"/>
    </row>
    <row r="36" spans="1:13" x14ac:dyDescent="0.2">
      <c r="A36" s="1"/>
      <c r="B36" s="1"/>
      <c r="C36" s="1" t="s">
        <v>21</v>
      </c>
      <c r="G36" s="9">
        <v>250</v>
      </c>
      <c r="H36" s="9"/>
    </row>
    <row r="37" spans="1:13" x14ac:dyDescent="0.2">
      <c r="A37" s="1"/>
      <c r="B37" s="1"/>
      <c r="C37" s="1" t="s">
        <v>22</v>
      </c>
      <c r="G37" s="9">
        <v>400</v>
      </c>
      <c r="H37" s="9"/>
    </row>
    <row r="38" spans="1:13" x14ac:dyDescent="0.2">
      <c r="A38" s="1"/>
      <c r="B38" s="1"/>
      <c r="C38" s="1" t="s">
        <v>23</v>
      </c>
      <c r="G38" s="9">
        <v>50</v>
      </c>
      <c r="H38" s="9"/>
    </row>
    <row r="39" spans="1:13" x14ac:dyDescent="0.2">
      <c r="A39" s="1"/>
      <c r="B39" s="1"/>
      <c r="C39" s="1" t="s">
        <v>35</v>
      </c>
      <c r="G39" s="21">
        <v>0</v>
      </c>
      <c r="H39" s="9"/>
    </row>
    <row r="40" spans="1:13" x14ac:dyDescent="0.2">
      <c r="A40" s="1"/>
      <c r="B40" s="1"/>
      <c r="C40" s="1" t="s">
        <v>36</v>
      </c>
      <c r="G40" s="22">
        <v>500</v>
      </c>
      <c r="H40" s="9"/>
    </row>
    <row r="41" spans="1:13" x14ac:dyDescent="0.2">
      <c r="A41" s="1"/>
      <c r="B41" s="1"/>
      <c r="C41" s="1" t="s">
        <v>55</v>
      </c>
      <c r="G41" s="22">
        <v>500</v>
      </c>
      <c r="H41" s="9"/>
    </row>
    <row r="42" spans="1:13" ht="11.55" thickBot="1" x14ac:dyDescent="0.25">
      <c r="A42" s="1"/>
      <c r="B42" s="1"/>
      <c r="C42" s="1" t="s">
        <v>27</v>
      </c>
      <c r="G42" s="27">
        <v>0</v>
      </c>
      <c r="H42" s="9"/>
    </row>
    <row r="43" spans="1:13" ht="11.55" thickBot="1" x14ac:dyDescent="0.25">
      <c r="A43" s="1"/>
      <c r="B43" s="1" t="s">
        <v>43</v>
      </c>
      <c r="C43" s="1"/>
      <c r="G43" s="10">
        <f>SUM(G17:G42)</f>
        <v>21439.84</v>
      </c>
      <c r="H43" s="13"/>
    </row>
    <row r="44" spans="1:13" x14ac:dyDescent="0.2">
      <c r="A44" s="4"/>
      <c r="B44" s="1" t="s">
        <v>44</v>
      </c>
      <c r="C44" s="1"/>
      <c r="G44" s="25">
        <f>+G14-G43</f>
        <v>-3460.6399999999994</v>
      </c>
      <c r="H44" s="11"/>
    </row>
    <row r="45" spans="1:13" x14ac:dyDescent="0.2">
      <c r="A45" s="4"/>
      <c r="B45" s="1"/>
      <c r="C45" s="1"/>
      <c r="G45" s="25"/>
      <c r="H45" s="11"/>
    </row>
    <row r="46" spans="1:13" x14ac:dyDescent="0.2">
      <c r="A46" s="4"/>
      <c r="B46" s="1"/>
      <c r="C46" s="1"/>
      <c r="G46" s="25"/>
      <c r="H46" s="11"/>
      <c r="J46" s="19"/>
    </row>
    <row r="47" spans="1:13" x14ac:dyDescent="0.2">
      <c r="A47" s="19" t="s">
        <v>56</v>
      </c>
      <c r="B47" s="19"/>
      <c r="C47" s="19"/>
      <c r="D47" s="19"/>
      <c r="E47" s="19"/>
      <c r="F47" s="19"/>
      <c r="G47" s="19"/>
      <c r="H47" s="19"/>
      <c r="I47" s="19"/>
      <c r="K47" s="19"/>
      <c r="L47" s="19"/>
      <c r="M47" s="4"/>
    </row>
    <row r="48" spans="1:13" x14ac:dyDescent="0.2">
      <c r="A48" s="4"/>
      <c r="B48" s="1"/>
      <c r="C48" s="1"/>
      <c r="G48" s="25"/>
      <c r="H48" s="11"/>
    </row>
    <row r="49" spans="1:16" x14ac:dyDescent="0.2">
      <c r="A49" s="4"/>
      <c r="B49" s="4"/>
      <c r="C49" s="4"/>
      <c r="G49" s="9"/>
      <c r="I49" s="9"/>
    </row>
    <row r="50" spans="1:16" x14ac:dyDescent="0.2">
      <c r="A50" s="1"/>
      <c r="B50" s="1" t="s">
        <v>41</v>
      </c>
      <c r="C50" s="1"/>
      <c r="E50" s="2"/>
      <c r="F50" s="2"/>
      <c r="G50" s="9"/>
    </row>
    <row r="51" spans="1:16" x14ac:dyDescent="0.2">
      <c r="A51" s="1"/>
      <c r="B51" s="1"/>
      <c r="C51" s="1" t="s">
        <v>48</v>
      </c>
      <c r="E51" s="2"/>
      <c r="F51" s="2"/>
      <c r="G51" s="9"/>
    </row>
    <row r="52" spans="1:16" x14ac:dyDescent="0.2">
      <c r="A52" s="1"/>
      <c r="B52" s="1"/>
      <c r="C52" s="1" t="s">
        <v>24</v>
      </c>
      <c r="G52" s="22">
        <v>6714.82</v>
      </c>
      <c r="H52" s="9"/>
    </row>
    <row r="53" spans="1:16" x14ac:dyDescent="0.2">
      <c r="A53" s="1"/>
      <c r="B53" s="1"/>
      <c r="C53" s="1" t="s">
        <v>29</v>
      </c>
    </row>
    <row r="54" spans="1:16" x14ac:dyDescent="0.2">
      <c r="A54" s="1"/>
      <c r="B54" s="1"/>
      <c r="C54" s="1" t="s">
        <v>34</v>
      </c>
      <c r="G54" s="24">
        <f>88*K4</f>
        <v>9152</v>
      </c>
      <c r="H54" s="9"/>
      <c r="L54" s="31"/>
    </row>
    <row r="55" spans="1:16" ht="11.55" thickBot="1" x14ac:dyDescent="0.25">
      <c r="A55" s="1"/>
      <c r="B55" s="1"/>
      <c r="C55" s="1" t="s">
        <v>30</v>
      </c>
      <c r="G55" s="24">
        <f>31*1.04*K4+250</f>
        <v>3602.96</v>
      </c>
      <c r="H55" s="9"/>
      <c r="K55" s="31"/>
    </row>
    <row r="56" spans="1:16" ht="11.55" thickBot="1" x14ac:dyDescent="0.25">
      <c r="A56" s="1"/>
      <c r="B56" s="1" t="s">
        <v>42</v>
      </c>
      <c r="C56" s="1"/>
      <c r="G56" s="16">
        <f>SUM(G52:G55)</f>
        <v>19469.78</v>
      </c>
      <c r="H56" s="14"/>
    </row>
    <row r="57" spans="1:16" x14ac:dyDescent="0.2">
      <c r="A57" s="1"/>
      <c r="B57" s="1" t="s">
        <v>45</v>
      </c>
      <c r="C57" s="1"/>
      <c r="G57" s="9"/>
      <c r="H57" s="9"/>
      <c r="P57" s="6" t="s">
        <v>54</v>
      </c>
    </row>
    <row r="58" spans="1:16" x14ac:dyDescent="0.2">
      <c r="A58" s="1"/>
      <c r="B58" s="1"/>
      <c r="C58" s="1" t="s">
        <v>49</v>
      </c>
      <c r="G58" s="9"/>
      <c r="H58" s="9"/>
    </row>
    <row r="59" spans="1:16" x14ac:dyDescent="0.2">
      <c r="A59" s="1"/>
      <c r="B59" s="1"/>
      <c r="C59" s="1" t="s">
        <v>25</v>
      </c>
      <c r="G59" s="9">
        <v>6714.82</v>
      </c>
      <c r="H59" s="9"/>
    </row>
    <row r="60" spans="1:16" x14ac:dyDescent="0.2">
      <c r="A60" s="1"/>
      <c r="B60" s="1"/>
      <c r="C60" s="1" t="s">
        <v>31</v>
      </c>
      <c r="D60" s="9"/>
      <c r="G60" s="9"/>
      <c r="H60" s="9"/>
    </row>
    <row r="61" spans="1:16" x14ac:dyDescent="0.2">
      <c r="A61" s="1"/>
      <c r="B61" s="1"/>
      <c r="C61" s="1" t="s">
        <v>32</v>
      </c>
      <c r="G61" s="24">
        <f>G54</f>
        <v>9152</v>
      </c>
      <c r="H61" s="9"/>
      <c r="L61" s="31"/>
    </row>
    <row r="62" spans="1:16" ht="11.55" thickBot="1" x14ac:dyDescent="0.25">
      <c r="A62" s="1"/>
      <c r="B62" s="1"/>
      <c r="C62" s="1" t="s">
        <v>33</v>
      </c>
      <c r="G62" s="24">
        <f>G55</f>
        <v>3602.96</v>
      </c>
      <c r="H62" s="9"/>
      <c r="K62" s="31"/>
    </row>
    <row r="63" spans="1:16" ht="11.55" thickBot="1" x14ac:dyDescent="0.25">
      <c r="A63" s="1"/>
      <c r="B63" s="1" t="s">
        <v>46</v>
      </c>
      <c r="C63" s="1"/>
      <c r="G63" s="17">
        <f>SUM(G59:G62)</f>
        <v>19469.78</v>
      </c>
      <c r="H63" s="14"/>
    </row>
    <row r="64" spans="1:16" x14ac:dyDescent="0.2">
      <c r="A64" s="4"/>
      <c r="B64" s="1"/>
      <c r="C64" s="1"/>
      <c r="G64" s="17">
        <f>+G56-G63</f>
        <v>0</v>
      </c>
      <c r="H64" s="8"/>
    </row>
    <row r="65" spans="1:8" x14ac:dyDescent="0.2">
      <c r="A65" s="1"/>
      <c r="B65" s="1"/>
      <c r="C65" s="1"/>
      <c r="D65" s="2"/>
      <c r="E65" s="2"/>
      <c r="F65" s="2"/>
      <c r="G65" s="12"/>
      <c r="H65" s="8"/>
    </row>
  </sheetData>
  <mergeCells count="2">
    <mergeCell ref="A2:L2"/>
    <mergeCell ref="A1:L1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Renee Figueroa</cp:lastModifiedBy>
  <cp:lastPrinted>2023-06-27T00:11:58Z</cp:lastPrinted>
  <dcterms:created xsi:type="dcterms:W3CDTF">2018-06-06T13:00:05Z</dcterms:created>
  <dcterms:modified xsi:type="dcterms:W3CDTF">2024-05-04T18:50:31Z</dcterms:modified>
</cp:coreProperties>
</file>