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guycb\Downloads\"/>
    </mc:Choice>
  </mc:AlternateContent>
  <xr:revisionPtr revIDLastSave="0" documentId="13_ncr:1_{01346C9F-784A-44A0-8A94-539D95B8A3B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.Appendix A" sheetId="4" r:id="rId1"/>
    <sheet name="2. Classifications Summary" sheetId="5" r:id="rId2"/>
    <sheet name="3. Membership types DACdb" sheetId="3" r:id="rId3"/>
    <sheet name="4. Dues Worksheet" sheetId="2" r:id="rId4"/>
    <sheet name="5. Appendix A BOD mtg" sheetId="1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8" i="2" l="1"/>
  <c r="G38" i="2"/>
  <c r="F36" i="2"/>
  <c r="F38" i="2"/>
  <c r="E36" i="2"/>
  <c r="E38" i="2" s="1"/>
  <c r="H28" i="2"/>
  <c r="G28" i="2"/>
  <c r="F28" i="2"/>
  <c r="F26" i="2"/>
  <c r="E26" i="2"/>
  <c r="E28" i="2" s="1"/>
  <c r="F41" i="1"/>
  <c r="G41" i="1"/>
  <c r="H41" i="1"/>
  <c r="I41" i="1"/>
  <c r="J41" i="1" s="1"/>
  <c r="J46" i="1" s="1"/>
  <c r="H44" i="1"/>
  <c r="J44" i="1" s="1"/>
  <c r="J40" i="1"/>
  <c r="J39" i="1"/>
  <c r="J38" i="1"/>
  <c r="J37" i="1"/>
  <c r="J36" i="1"/>
  <c r="J35" i="1"/>
  <c r="H17" i="1"/>
  <c r="J17" i="1"/>
  <c r="F17" i="1"/>
  <c r="G16" i="2"/>
  <c r="I16" i="2"/>
  <c r="E13" i="2"/>
  <c r="I13" i="2" s="1"/>
  <c r="I18" i="2" s="1"/>
  <c r="F13" i="2"/>
  <c r="G13" i="2"/>
  <c r="H13" i="2"/>
  <c r="I8" i="2"/>
  <c r="I9" i="2"/>
  <c r="I10" i="2"/>
  <c r="I11" i="2"/>
  <c r="I12" i="2"/>
  <c r="I7" i="2"/>
</calcChain>
</file>

<file path=xl/sharedStrings.xml><?xml version="1.0" encoding="utf-8"?>
<sst xmlns="http://schemas.openxmlformats.org/spreadsheetml/2006/main" count="182" uniqueCount="110">
  <si>
    <t>Rotary Club of Northville Bylaws - Attachment A</t>
  </si>
  <si>
    <t>Summary of Application fees, member dues and lunch fees</t>
  </si>
  <si>
    <t>New member processing fee</t>
  </si>
  <si>
    <t>Annual Dues payable semi-annually</t>
  </si>
  <si>
    <t xml:space="preserve">Effective Date: </t>
  </si>
  <si>
    <t xml:space="preserve">    Member #1</t>
  </si>
  <si>
    <t xml:space="preserve">    Member #2</t>
  </si>
  <si>
    <t xml:space="preserve">    Member #3</t>
  </si>
  <si>
    <t xml:space="preserve">    Member #4</t>
  </si>
  <si>
    <t>Lunch fee</t>
  </si>
  <si>
    <t>1. Regular member</t>
  </si>
  <si>
    <t>2. Corporate/Spousal/Partner membership</t>
  </si>
  <si>
    <t xml:space="preserve">3. Young Adult (&lt;35 yrs old as of 7/1/xx) </t>
  </si>
  <si>
    <t>n/a</t>
  </si>
  <si>
    <t xml:space="preserve">Rotary Dues </t>
  </si>
  <si>
    <t>Per capita Dues</t>
  </si>
  <si>
    <t>Council on Legislation</t>
  </si>
  <si>
    <t>subscriptions</t>
  </si>
  <si>
    <t>US insurance - directors and officers</t>
  </si>
  <si>
    <t>US insurance - general liability</t>
  </si>
  <si>
    <t>International</t>
  </si>
  <si>
    <t xml:space="preserve">District </t>
  </si>
  <si>
    <t>PETS Training Fee (assume 50 members)</t>
  </si>
  <si>
    <t>Dues pp</t>
  </si>
  <si>
    <t xml:space="preserve">Lunch </t>
  </si>
  <si>
    <t>cost</t>
  </si>
  <si>
    <t>fee</t>
  </si>
  <si>
    <t>difference</t>
  </si>
  <si>
    <t>meetings</t>
  </si>
  <si>
    <r>
      <t>3/1/2019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</si>
  <si>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Effective for all semi-annual billings and new members joining on or after this date</t>
  </si>
  <si>
    <t>Membership Types per DACdb</t>
  </si>
  <si>
    <t xml:space="preserve">RI and District 6400 Annual Dues / Active Member plus Lunch cost shortfall </t>
  </si>
  <si>
    <t xml:space="preserve"> OR:</t>
  </si>
  <si>
    <t xml:space="preserve">3. Young Adult (30-35 yrs old as of 7/1/xx) </t>
  </si>
  <si>
    <t>Honorary</t>
  </si>
  <si>
    <t>OR</t>
  </si>
  <si>
    <t xml:space="preserve">     Post Graduate/Early Career Adult (&lt;30 yrs old as of 7/1/xx) </t>
  </si>
  <si>
    <t>Plymouth</t>
  </si>
  <si>
    <t>studying</t>
  </si>
  <si>
    <t>another idea</t>
  </si>
  <si>
    <t>excess lunch</t>
  </si>
  <si>
    <t xml:space="preserve">expense </t>
  </si>
  <si>
    <t>New member application fee</t>
  </si>
  <si>
    <t>Balance to cover club expenses</t>
  </si>
  <si>
    <t>Corp (4)</t>
  </si>
  <si>
    <t>Spousal (2)</t>
  </si>
  <si>
    <t>Regular</t>
  </si>
  <si>
    <t>Annual Dues Proposed</t>
  </si>
  <si>
    <t>RI / District Dues payable</t>
  </si>
  <si>
    <t>Lunch supplement ($11.25-$10) X 24</t>
  </si>
  <si>
    <t>Junior &lt;35 yr</t>
  </si>
  <si>
    <t>Option 1</t>
  </si>
  <si>
    <t>Option 2</t>
  </si>
  <si>
    <t>Spousal/
Partner (2)</t>
  </si>
  <si>
    <t>Member type (max number of members)</t>
  </si>
  <si>
    <t>Corp (4)*</t>
  </si>
  <si>
    <t xml:space="preserve">* assumes only the Exec Member of the company is an "Active member" in DACdb for dues </t>
  </si>
  <si>
    <t>assessments from RI and District 6400.  All others will be "associate members"( non- dues paying)</t>
  </si>
  <si>
    <t>New member Admission fee</t>
  </si>
  <si>
    <t>Assoc Member #3</t>
  </si>
  <si>
    <t xml:space="preserve">Primary Member (1) </t>
  </si>
  <si>
    <t>Assoc Member #1</t>
  </si>
  <si>
    <t>Assoc Member #2</t>
  </si>
  <si>
    <t>Meeting (Lunch) fee</t>
  </si>
  <si>
    <t>A.</t>
  </si>
  <si>
    <t>B.</t>
  </si>
  <si>
    <t>C.</t>
  </si>
  <si>
    <t xml:space="preserve">Rotary Club of Northville Bylaws - Appendix  A </t>
  </si>
  <si>
    <t>Description</t>
  </si>
  <si>
    <t>Regular Member</t>
  </si>
  <si>
    <t>Active</t>
  </si>
  <si>
    <t>Yes</t>
  </si>
  <si>
    <t>&lt;35 yrs old on 7/1/xx</t>
  </si>
  <si>
    <t>Honorary Member</t>
  </si>
  <si>
    <t xml:space="preserve">No </t>
  </si>
  <si>
    <t>No</t>
  </si>
  <si>
    <t>None</t>
  </si>
  <si>
    <t>Same household</t>
  </si>
  <si>
    <t xml:space="preserve">Corporate Membership </t>
  </si>
  <si>
    <t xml:space="preserve">   Primary Club Member</t>
  </si>
  <si>
    <t xml:space="preserve">   Associate Member </t>
  </si>
  <si>
    <t>1 per Company</t>
  </si>
  <si>
    <t>Max 3 per Co</t>
  </si>
  <si>
    <t>Included above</t>
  </si>
  <si>
    <t>DACdb
 classification</t>
  </si>
  <si>
    <t>Voting 
privileges</t>
  </si>
  <si>
    <t>Hold
 Office</t>
  </si>
  <si>
    <t>Lead a
 Committee</t>
  </si>
  <si>
    <t>Rotarian
magazine</t>
  </si>
  <si>
    <t>Annual
 Dues - 
Appendix A</t>
  </si>
  <si>
    <t>Rotary Club of Northville – Membership classifications summary</t>
  </si>
  <si>
    <r>
      <t>Spousal/Partner Membership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</si>
  <si>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No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</si>
  <si>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An Associate member (1) may be given proxy to vote in the absence of the “Primary Club” member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</si>
  <si>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Both individuals in a "Spousal/Partner" membership classification will have all rights and privaledges of a "Regular" member</t>
    </r>
  </si>
  <si>
    <t>Active-Corporate</t>
  </si>
  <si>
    <t>Guest - Rotarian</t>
  </si>
  <si>
    <t>Member Classifications</t>
  </si>
  <si>
    <t>Intermediate Member</t>
  </si>
  <si>
    <t>This sheet was used in our 2/8/19 BOD meeting</t>
  </si>
  <si>
    <t xml:space="preserve">2. Intermediate  (&lt;35 yrs old as of 7/1/xx) </t>
  </si>
  <si>
    <t>3. Spousal/Partner membership</t>
  </si>
  <si>
    <t>4. Corporate membership</t>
  </si>
  <si>
    <r>
      <t>4/1/2019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</si>
  <si>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 xml:space="preserve">R85 </t>
  </si>
  <si>
    <t>R85</t>
  </si>
  <si>
    <t>sum of age an Rotarian years = /&gt; 85</t>
  </si>
  <si>
    <t xml:space="preserve">5. R85 (Age + Rotarian Years &gt; 85) </t>
  </si>
  <si>
    <r>
      <t>1/1/2020</t>
    </r>
    <r>
      <rPr>
        <b/>
        <vertAlign val="superscript"/>
        <sz val="11"/>
        <color theme="1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</si>
</sst>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44" fontId="0" fillId="0" borderId="0" xfId="1" applyFont="1"/>
    <xf numFmtId="0" fontId="0" fillId="0" borderId="0" xfId="0" applyAlignment="1">
      <alignment horizontal="right"/>
    </xf>
    <xf numFmtId="14" fontId="2" fillId="0" borderId="1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0" fillId="0" borderId="1" xfId="0" applyBorder="1"/>
    <xf numFmtId="164" fontId="0" fillId="0" borderId="1" xfId="1" applyNumberFormat="1" applyFont="1" applyBorder="1"/>
    <xf numFmtId="0" fontId="0" fillId="0" borderId="1" xfId="0" applyBorder="1" applyAlignment="1">
      <alignment horizontal="center"/>
    </xf>
    <xf numFmtId="164" fontId="0" fillId="0" borderId="0" xfId="1" applyNumberFormat="1" applyFont="1" applyBorder="1"/>
    <xf numFmtId="0" fontId="0" fillId="0" borderId="0" xfId="0" applyBorder="1"/>
    <xf numFmtId="164" fontId="0" fillId="2" borderId="1" xfId="1" applyNumberFormat="1" applyFont="1" applyFill="1" applyBorder="1"/>
    <xf numFmtId="44" fontId="0" fillId="0" borderId="3" xfId="1" applyFont="1" applyBorder="1"/>
    <xf numFmtId="44" fontId="0" fillId="0" borderId="0" xfId="0" applyNumberFormat="1"/>
    <xf numFmtId="44" fontId="0" fillId="0" borderId="3" xfId="0" applyNumberFormat="1" applyBorder="1"/>
    <xf numFmtId="0" fontId="4" fillId="0" borderId="0" xfId="0" applyFont="1"/>
    <xf numFmtId="0" fontId="5" fillId="0" borderId="0" xfId="0" applyFont="1"/>
    <xf numFmtId="0" fontId="0" fillId="0" borderId="0" xfId="0" applyBorder="1" applyAlignment="1">
      <alignment horizontal="center"/>
    </xf>
    <xf numFmtId="0" fontId="6" fillId="0" borderId="0" xfId="0" applyFont="1"/>
    <xf numFmtId="0" fontId="7" fillId="0" borderId="0" xfId="0" applyFont="1"/>
    <xf numFmtId="164" fontId="0" fillId="2" borderId="1" xfId="1" applyNumberFormat="1" applyFont="1" applyFill="1" applyBorder="1" applyAlignment="1">
      <alignment horizontal="center"/>
    </xf>
    <xf numFmtId="164" fontId="0" fillId="3" borderId="0" xfId="1" applyNumberFormat="1" applyFont="1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44" fontId="2" fillId="0" borderId="4" xfId="0" applyNumberFormat="1" applyFont="1" applyBorder="1"/>
    <xf numFmtId="164" fontId="0" fillId="0" borderId="1" xfId="1" applyNumberFormat="1" applyFont="1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Border="1"/>
    <xf numFmtId="164" fontId="0" fillId="0" borderId="5" xfId="1" applyNumberFormat="1" applyFont="1" applyFill="1" applyBorder="1"/>
    <xf numFmtId="164" fontId="2" fillId="0" borderId="0" xfId="1" applyNumberFormat="1" applyFont="1" applyBorder="1"/>
    <xf numFmtId="164" fontId="2" fillId="0" borderId="0" xfId="1" applyNumberFormat="1" applyFont="1"/>
    <xf numFmtId="164" fontId="0" fillId="2" borderId="2" xfId="1" applyNumberFormat="1" applyFont="1" applyFill="1" applyBorder="1"/>
    <xf numFmtId="164" fontId="2" fillId="2" borderId="4" xfId="1" applyNumberFormat="1" applyFont="1" applyFill="1" applyBorder="1"/>
    <xf numFmtId="0" fontId="0" fillId="0" borderId="2" xfId="0" applyBorder="1"/>
    <xf numFmtId="164" fontId="2" fillId="0" borderId="4" xfId="1" applyNumberFormat="1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6" xfId="0" applyBorder="1"/>
    <xf numFmtId="0" fontId="2" fillId="0" borderId="1" xfId="0" applyFont="1" applyFill="1" applyBorder="1" applyAlignment="1">
      <alignment horizontal="center"/>
    </xf>
    <xf numFmtId="165" fontId="0" fillId="0" borderId="0" xfId="2" applyNumberFormat="1" applyFont="1"/>
    <xf numFmtId="164" fontId="0" fillId="0" borderId="7" xfId="1" applyNumberFormat="1" applyFont="1" applyBorder="1"/>
    <xf numFmtId="164" fontId="0" fillId="0" borderId="0" xfId="1" applyNumberFormat="1" applyFont="1"/>
    <xf numFmtId="0" fontId="0" fillId="2" borderId="0" xfId="0" applyFill="1"/>
    <xf numFmtId="0" fontId="8" fillId="0" borderId="0" xfId="0" applyFont="1"/>
    <xf numFmtId="0" fontId="2" fillId="0" borderId="1" xfId="0" applyFont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0" fillId="0" borderId="0" xfId="0" applyAlignment="1">
      <alignment horizontal="left" indent="3"/>
    </xf>
    <xf numFmtId="0" fontId="0" fillId="6" borderId="1" xfId="0" applyFill="1" applyBorder="1"/>
    <xf numFmtId="164" fontId="0" fillId="6" borderId="1" xfId="1" applyNumberFormat="1" applyFont="1" applyFill="1" applyBorder="1"/>
    <xf numFmtId="14" fontId="2" fillId="4" borderId="2" xfId="0" applyNumberFormat="1" applyFont="1" applyFill="1" applyBorder="1" applyAlignment="1">
      <alignment horizontal="center"/>
    </xf>
    <xf numFmtId="14" fontId="2" fillId="4" borderId="1" xfId="0" applyNumberFormat="1" applyFont="1" applyFill="1" applyBorder="1" applyAlignment="1">
      <alignment horizontal="center"/>
    </xf>
    <xf numFmtId="14" fontId="0" fillId="0" borderId="0" xfId="0" applyNumberFormat="1"/>
    <xf numFmtId="0" fontId="2" fillId="5" borderId="1" xfId="0" applyFont="1" applyFill="1" applyBorder="1" applyAlignment="1">
      <alignment horizontal="center" wrapText="1"/>
    </xf>
    <xf numFmtId="0" fontId="9" fillId="0" borderId="0" xfId="0" applyFont="1"/>
    <xf numFmtId="6" fontId="0" fillId="0" borderId="1" xfId="0" applyNumberForma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0" fillId="0" borderId="5" xfId="0" applyBorder="1"/>
    <xf numFmtId="0" fontId="0" fillId="0" borderId="8" xfId="0" applyBorder="1"/>
    <xf numFmtId="6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Alignment="1">
      <alignment horizontal="left" vertical="center" indent="5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0" fillId="0" borderId="0" xfId="0" applyFont="1"/>
    <xf numFmtId="0" fontId="2" fillId="0" borderId="8" xfId="0" applyFont="1" applyBorder="1"/>
    <xf numFmtId="0" fontId="0" fillId="0" borderId="8" xfId="0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163785</xdr:colOff>
      <xdr:row>1</xdr:row>
      <xdr:rowOff>180974</xdr:rowOff>
    </xdr:from>
    <xdr:to>
      <xdr:col>15</xdr:col>
      <xdr:colOff>217449</xdr:colOff>
      <xdr:row>29</xdr:row>
      <xdr:rowOff>18135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785" y="514349"/>
          <a:ext cx="9197664" cy="51711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2"/>
  <sheetViews>
    <sheetView showGridLines="0" tabSelected="1" topLeftCell="A3" workbookViewId="0">
      <selection activeCell="I19" sqref="I19"/>
    </sheetView>
  </sheetViews>
  <sheetFormatPr defaultRowHeight="15" x14ac:dyDescent="0.25"/>
  <cols>
    <col min="1" max="1" width="3.85546875" customWidth="1"/>
    <col min="2" max="2" width="44.5703125" customWidth="1"/>
    <col min="3" max="3" width="11.140625" customWidth="1"/>
    <col min="4" max="4" width="10.85546875" customWidth="1"/>
    <col min="5" max="5" width="10.140625" customWidth="1"/>
    <col min="6" max="7" width="11.28515625" customWidth="1"/>
  </cols>
  <sheetData>
    <row r="1" spans="1:7" ht="18.75" x14ac:dyDescent="0.3">
      <c r="A1" s="16" t="s">
        <v>68</v>
      </c>
    </row>
    <row r="2" spans="1:7" x14ac:dyDescent="0.25">
      <c r="A2" t="s">
        <v>1</v>
      </c>
    </row>
    <row r="5" spans="1:7" ht="17.25" x14ac:dyDescent="0.25">
      <c r="B5" s="3" t="s">
        <v>4</v>
      </c>
      <c r="C5" s="50">
        <v>42917</v>
      </c>
      <c r="D5" s="50">
        <v>43282</v>
      </c>
      <c r="E5" s="50">
        <v>43466</v>
      </c>
      <c r="F5" s="51" t="s">
        <v>104</v>
      </c>
      <c r="G5" s="51" t="s">
        <v>109</v>
      </c>
    </row>
    <row r="6" spans="1:7" x14ac:dyDescent="0.25">
      <c r="C6" s="6"/>
      <c r="D6" s="6"/>
      <c r="E6" s="6"/>
      <c r="F6" s="6"/>
      <c r="G6" s="6"/>
    </row>
    <row r="7" spans="1:7" x14ac:dyDescent="0.25">
      <c r="A7" t="s">
        <v>65</v>
      </c>
      <c r="B7" s="1" t="s">
        <v>59</v>
      </c>
      <c r="C7" s="7">
        <v>85</v>
      </c>
      <c r="D7" s="7">
        <v>85</v>
      </c>
      <c r="E7" s="7">
        <v>85</v>
      </c>
      <c r="F7" s="25">
        <v>25</v>
      </c>
      <c r="G7" s="25">
        <v>25</v>
      </c>
    </row>
    <row r="8" spans="1:7" x14ac:dyDescent="0.25">
      <c r="C8" s="9"/>
      <c r="D8" s="10"/>
      <c r="E8" s="10"/>
      <c r="F8" s="10"/>
      <c r="G8" s="10"/>
    </row>
    <row r="9" spans="1:7" x14ac:dyDescent="0.25">
      <c r="A9" t="s">
        <v>66</v>
      </c>
      <c r="B9" s="1" t="s">
        <v>3</v>
      </c>
      <c r="C9" s="9"/>
      <c r="D9" s="10"/>
      <c r="E9" s="10"/>
      <c r="F9" s="10"/>
      <c r="G9" s="10"/>
    </row>
    <row r="10" spans="1:7" x14ac:dyDescent="0.25">
      <c r="B10" t="s">
        <v>10</v>
      </c>
      <c r="C10" s="7">
        <v>210</v>
      </c>
      <c r="D10" s="7">
        <v>210</v>
      </c>
      <c r="E10" s="7">
        <v>310</v>
      </c>
      <c r="F10" s="7">
        <v>310</v>
      </c>
      <c r="G10" s="7">
        <v>310</v>
      </c>
    </row>
    <row r="11" spans="1:7" x14ac:dyDescent="0.25">
      <c r="B11" t="s">
        <v>101</v>
      </c>
      <c r="C11" s="8" t="s">
        <v>13</v>
      </c>
      <c r="D11" s="8" t="s">
        <v>13</v>
      </c>
      <c r="E11" s="8" t="s">
        <v>13</v>
      </c>
      <c r="F11" s="25">
        <v>150</v>
      </c>
      <c r="G11" s="25">
        <v>150</v>
      </c>
    </row>
    <row r="12" spans="1:7" x14ac:dyDescent="0.25">
      <c r="B12" t="s">
        <v>102</v>
      </c>
      <c r="C12" s="8" t="s">
        <v>13</v>
      </c>
      <c r="D12" s="8" t="s">
        <v>13</v>
      </c>
      <c r="E12" s="8" t="s">
        <v>13</v>
      </c>
      <c r="F12" s="7">
        <v>500</v>
      </c>
      <c r="G12" s="7">
        <v>500</v>
      </c>
    </row>
    <row r="13" spans="1:7" x14ac:dyDescent="0.25">
      <c r="B13" t="s">
        <v>103</v>
      </c>
      <c r="C13" s="8" t="s">
        <v>13</v>
      </c>
      <c r="D13" s="8" t="s">
        <v>13</v>
      </c>
      <c r="E13" s="8" t="s">
        <v>13</v>
      </c>
      <c r="F13" s="25">
        <v>500</v>
      </c>
      <c r="G13" s="25">
        <v>500</v>
      </c>
    </row>
    <row r="14" spans="1:7" x14ac:dyDescent="0.25">
      <c r="B14" s="47" t="s">
        <v>61</v>
      </c>
      <c r="C14" s="48"/>
      <c r="D14" s="48"/>
      <c r="E14" s="48"/>
      <c r="F14" s="49"/>
      <c r="G14" s="49"/>
    </row>
    <row r="15" spans="1:7" x14ac:dyDescent="0.25">
      <c r="B15" s="47" t="s">
        <v>62</v>
      </c>
      <c r="C15" s="48"/>
      <c r="D15" s="48"/>
      <c r="E15" s="48"/>
      <c r="F15" s="49"/>
      <c r="G15" s="49"/>
    </row>
    <row r="16" spans="1:7" x14ac:dyDescent="0.25">
      <c r="B16" s="47" t="s">
        <v>63</v>
      </c>
      <c r="C16" s="48"/>
      <c r="D16" s="48"/>
      <c r="E16" s="48"/>
      <c r="F16" s="49"/>
      <c r="G16" s="49"/>
    </row>
    <row r="17" spans="1:7" x14ac:dyDescent="0.25">
      <c r="B17" s="47" t="s">
        <v>60</v>
      </c>
      <c r="C17" s="48"/>
      <c r="D17" s="48"/>
      <c r="E17" s="48"/>
      <c r="F17" s="49"/>
      <c r="G17" s="49"/>
    </row>
    <row r="18" spans="1:7" x14ac:dyDescent="0.25">
      <c r="B18" t="s">
        <v>108</v>
      </c>
      <c r="C18" s="7">
        <v>210</v>
      </c>
      <c r="D18" s="7">
        <v>210</v>
      </c>
      <c r="E18" s="7">
        <v>310</v>
      </c>
      <c r="F18" s="7">
        <v>310</v>
      </c>
      <c r="G18" s="7">
        <v>310</v>
      </c>
    </row>
    <row r="19" spans="1:7" x14ac:dyDescent="0.25">
      <c r="B19" s="10"/>
      <c r="C19" s="10"/>
      <c r="D19" s="10"/>
      <c r="E19" s="10"/>
      <c r="F19" s="10"/>
      <c r="G19" s="10"/>
    </row>
    <row r="20" spans="1:7" x14ac:dyDescent="0.25">
      <c r="A20" s="1" t="s">
        <v>67</v>
      </c>
      <c r="B20" s="1" t="s">
        <v>64</v>
      </c>
      <c r="C20" s="7">
        <v>15</v>
      </c>
      <c r="D20" s="7">
        <v>15</v>
      </c>
      <c r="E20" s="7">
        <v>10</v>
      </c>
      <c r="F20" s="7">
        <v>10</v>
      </c>
      <c r="G20" s="7">
        <v>15</v>
      </c>
    </row>
    <row r="22" spans="1:7" ht="17.25" x14ac:dyDescent="0.25">
      <c r="A22" s="15">
        <v>1</v>
      </c>
      <c r="B22" t="s">
        <v>30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I16"/>
  <sheetViews>
    <sheetView showGridLines="0" workbookViewId="0">
      <selection activeCell="A2" sqref="A2:I16"/>
    </sheetView>
  </sheetViews>
  <sheetFormatPr defaultRowHeight="15" x14ac:dyDescent="0.25"/>
  <cols>
    <col min="1" max="1" width="4.42578125" customWidth="1"/>
    <col min="2" max="2" width="28.85546875" customWidth="1"/>
    <col min="3" max="3" width="20.42578125" customWidth="1"/>
    <col min="4" max="4" width="18.5703125" customWidth="1"/>
    <col min="5" max="5" width="15.7109375" customWidth="1"/>
    <col min="7" max="7" width="15.42578125" customWidth="1"/>
    <col min="8" max="8" width="14.85546875" customWidth="1"/>
    <col min="9" max="9" width="20.28515625" customWidth="1"/>
  </cols>
  <sheetData>
    <row r="2" spans="1:9" ht="18" x14ac:dyDescent="0.25">
      <c r="B2" s="54" t="s">
        <v>91</v>
      </c>
      <c r="I2" s="52">
        <v>43556</v>
      </c>
    </row>
    <row r="4" spans="1:9" ht="45" x14ac:dyDescent="0.25">
      <c r="B4" s="46" t="s">
        <v>98</v>
      </c>
      <c r="C4" s="46" t="s">
        <v>69</v>
      </c>
      <c r="D4" s="53" t="s">
        <v>85</v>
      </c>
      <c r="E4" s="53" t="s">
        <v>86</v>
      </c>
      <c r="F4" s="53" t="s">
        <v>87</v>
      </c>
      <c r="G4" s="53" t="s">
        <v>88</v>
      </c>
      <c r="H4" s="53" t="s">
        <v>89</v>
      </c>
      <c r="I4" s="53" t="s">
        <v>90</v>
      </c>
    </row>
    <row r="5" spans="1:9" ht="21.75" customHeight="1" x14ac:dyDescent="0.25">
      <c r="A5" s="37">
        <v>1</v>
      </c>
      <c r="B5" s="56" t="s">
        <v>70</v>
      </c>
      <c r="C5" s="6"/>
      <c r="D5" s="8" t="s">
        <v>71</v>
      </c>
      <c r="E5" s="8" t="s">
        <v>72</v>
      </c>
      <c r="F5" s="8" t="s">
        <v>72</v>
      </c>
      <c r="G5" s="8" t="s">
        <v>72</v>
      </c>
      <c r="H5" s="8" t="s">
        <v>72</v>
      </c>
      <c r="I5" s="55">
        <v>310</v>
      </c>
    </row>
    <row r="6" spans="1:9" ht="20.25" customHeight="1" x14ac:dyDescent="0.25">
      <c r="A6" s="39">
        <v>2</v>
      </c>
      <c r="B6" s="56" t="s">
        <v>99</v>
      </c>
      <c r="C6" s="6" t="s">
        <v>73</v>
      </c>
      <c r="D6" s="8" t="s">
        <v>71</v>
      </c>
      <c r="E6" s="8" t="s">
        <v>72</v>
      </c>
      <c r="F6" s="8" t="s">
        <v>72</v>
      </c>
      <c r="G6" s="8" t="s">
        <v>72</v>
      </c>
      <c r="H6" s="8" t="s">
        <v>72</v>
      </c>
      <c r="I6" s="55">
        <v>150</v>
      </c>
    </row>
    <row r="7" spans="1:9" ht="28.5" customHeight="1" x14ac:dyDescent="0.25">
      <c r="A7" s="37">
        <v>3</v>
      </c>
      <c r="B7" s="56" t="s">
        <v>92</v>
      </c>
      <c r="C7" s="8" t="s">
        <v>78</v>
      </c>
      <c r="D7" s="8" t="s">
        <v>71</v>
      </c>
      <c r="E7" s="8" t="s">
        <v>72</v>
      </c>
      <c r="F7" s="8" t="s">
        <v>72</v>
      </c>
      <c r="G7" s="8" t="s">
        <v>72</v>
      </c>
      <c r="H7" s="8" t="s">
        <v>72</v>
      </c>
      <c r="I7" s="55">
        <v>500</v>
      </c>
    </row>
    <row r="8" spans="1:9" x14ac:dyDescent="0.25">
      <c r="A8" s="65">
        <v>4</v>
      </c>
      <c r="B8" s="57" t="s">
        <v>79</v>
      </c>
      <c r="C8" s="63"/>
      <c r="D8" s="63"/>
      <c r="E8" s="63"/>
      <c r="F8" s="63"/>
      <c r="G8" s="63"/>
      <c r="H8" s="63"/>
      <c r="I8" s="63"/>
    </row>
    <row r="9" spans="1:9" x14ac:dyDescent="0.25">
      <c r="A9" s="66"/>
      <c r="B9" s="58" t="s">
        <v>80</v>
      </c>
      <c r="C9" s="61" t="s">
        <v>82</v>
      </c>
      <c r="D9" s="61" t="s">
        <v>96</v>
      </c>
      <c r="E9" s="61" t="s">
        <v>72</v>
      </c>
      <c r="F9" s="61" t="s">
        <v>72</v>
      </c>
      <c r="G9" s="61" t="s">
        <v>72</v>
      </c>
      <c r="H9" s="61" t="s">
        <v>72</v>
      </c>
      <c r="I9" s="60">
        <v>500</v>
      </c>
    </row>
    <row r="10" spans="1:9" ht="9" customHeight="1" x14ac:dyDescent="0.25">
      <c r="A10" s="66"/>
      <c r="B10" s="58"/>
      <c r="C10" s="61"/>
      <c r="D10" s="61"/>
      <c r="E10" s="61"/>
      <c r="F10" s="61"/>
      <c r="G10" s="61"/>
      <c r="H10" s="61"/>
      <c r="I10" s="61"/>
    </row>
    <row r="11" spans="1:9" ht="17.25" x14ac:dyDescent="0.25">
      <c r="A11" s="67"/>
      <c r="B11" s="59" t="s">
        <v>81</v>
      </c>
      <c r="C11" s="62" t="s">
        <v>83</v>
      </c>
      <c r="D11" s="62" t="s">
        <v>97</v>
      </c>
      <c r="E11" s="62" t="s">
        <v>93</v>
      </c>
      <c r="F11" s="62" t="s">
        <v>76</v>
      </c>
      <c r="G11" s="62" t="s">
        <v>76</v>
      </c>
      <c r="H11" s="62" t="s">
        <v>72</v>
      </c>
      <c r="I11" s="62" t="s">
        <v>84</v>
      </c>
    </row>
    <row r="12" spans="1:9" ht="30" x14ac:dyDescent="0.25">
      <c r="A12" s="67">
        <v>5</v>
      </c>
      <c r="B12" s="69" t="s">
        <v>105</v>
      </c>
      <c r="C12" s="70" t="s">
        <v>107</v>
      </c>
      <c r="D12" s="8" t="s">
        <v>106</v>
      </c>
      <c r="E12" s="8" t="s">
        <v>72</v>
      </c>
      <c r="F12" s="8" t="s">
        <v>72</v>
      </c>
      <c r="G12" s="8" t="s">
        <v>72</v>
      </c>
      <c r="H12" s="8" t="s">
        <v>72</v>
      </c>
      <c r="I12" s="55">
        <v>310</v>
      </c>
    </row>
    <row r="13" spans="1:9" ht="26.25" customHeight="1" x14ac:dyDescent="0.25">
      <c r="A13" s="37">
        <v>6</v>
      </c>
      <c r="B13" s="56" t="s">
        <v>74</v>
      </c>
      <c r="C13" s="6"/>
      <c r="D13" s="8" t="s">
        <v>35</v>
      </c>
      <c r="E13" s="8" t="s">
        <v>75</v>
      </c>
      <c r="F13" s="8" t="s">
        <v>75</v>
      </c>
      <c r="G13" s="8" t="s">
        <v>76</v>
      </c>
      <c r="H13" s="8" t="s">
        <v>72</v>
      </c>
      <c r="I13" s="8" t="s">
        <v>77</v>
      </c>
    </row>
    <row r="14" spans="1:9" x14ac:dyDescent="0.25">
      <c r="B14" s="10"/>
      <c r="C14" s="17"/>
      <c r="D14" s="17"/>
      <c r="E14" s="17"/>
      <c r="F14" s="17"/>
      <c r="G14" s="17"/>
      <c r="H14" s="17"/>
      <c r="I14" s="17"/>
    </row>
    <row r="15" spans="1:9" ht="17.25" x14ac:dyDescent="0.25">
      <c r="B15" s="64" t="s">
        <v>95</v>
      </c>
    </row>
    <row r="16" spans="1:9" ht="17.25" x14ac:dyDescent="0.25">
      <c r="B16" s="64" t="s">
        <v>94</v>
      </c>
    </row>
  </sheetData>
  <pageMargins left="0.7" right="0.7" top="0.75" bottom="0.75" header="0.3" footer="0.3"/>
  <pageSetup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R17" sqref="R17"/>
    </sheetView>
  </sheetViews>
  <sheetFormatPr defaultRowHeight="15" x14ac:dyDescent="0.25"/>
  <sheetData>
    <row r="1" spans="1:1" ht="26.25" x14ac:dyDescent="0.4">
      <c r="A1" s="19" t="s">
        <v>31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1"/>
  <sheetViews>
    <sheetView topLeftCell="A16" workbookViewId="0">
      <selection activeCell="J32" sqref="J32"/>
    </sheetView>
  </sheetViews>
  <sheetFormatPr defaultRowHeight="15" x14ac:dyDescent="0.25"/>
  <cols>
    <col min="3" max="3" width="10.42578125" customWidth="1"/>
    <col min="4" max="4" width="19.7109375" customWidth="1"/>
    <col min="5" max="5" width="11.42578125" customWidth="1"/>
    <col min="6" max="6" width="12.7109375" customWidth="1"/>
    <col min="7" max="7" width="11.42578125" customWidth="1"/>
    <col min="8" max="8" width="12.42578125" customWidth="1"/>
    <col min="9" max="9" width="10.5703125" customWidth="1"/>
    <col min="10" max="10" width="12.42578125" customWidth="1"/>
  </cols>
  <sheetData>
    <row r="1" spans="1:9" ht="23.25" x14ac:dyDescent="0.35">
      <c r="A1" s="18" t="s">
        <v>32</v>
      </c>
    </row>
    <row r="4" spans="1:9" x14ac:dyDescent="0.25">
      <c r="E4" s="71" t="s">
        <v>20</v>
      </c>
      <c r="F4" s="71"/>
      <c r="G4" s="71" t="s">
        <v>21</v>
      </c>
      <c r="H4" s="71"/>
    </row>
    <row r="5" spans="1:9" x14ac:dyDescent="0.25">
      <c r="E5" s="22">
        <v>43282</v>
      </c>
      <c r="F5" s="22">
        <v>43466</v>
      </c>
      <c r="G5" s="22">
        <v>43282</v>
      </c>
      <c r="H5" s="22">
        <v>43466</v>
      </c>
      <c r="I5" s="23" t="s">
        <v>23</v>
      </c>
    </row>
    <row r="6" spans="1:9" x14ac:dyDescent="0.25">
      <c r="A6" s="1" t="s">
        <v>14</v>
      </c>
    </row>
    <row r="7" spans="1:9" x14ac:dyDescent="0.25">
      <c r="A7" t="s">
        <v>15</v>
      </c>
      <c r="E7" s="2">
        <v>32</v>
      </c>
      <c r="F7" s="2">
        <v>32</v>
      </c>
      <c r="G7" s="2">
        <v>21</v>
      </c>
      <c r="H7" s="2">
        <v>21</v>
      </c>
      <c r="I7" s="13">
        <f>SUM(E7:H7)</f>
        <v>106</v>
      </c>
    </row>
    <row r="8" spans="1:9" x14ac:dyDescent="0.25">
      <c r="A8" t="s">
        <v>16</v>
      </c>
      <c r="E8" s="2">
        <v>1</v>
      </c>
      <c r="F8" s="2"/>
      <c r="G8" s="2"/>
      <c r="H8" s="2"/>
      <c r="I8" s="13">
        <f t="shared" ref="I8:I12" si="0">SUM(E8:H8)</f>
        <v>1</v>
      </c>
    </row>
    <row r="9" spans="1:9" x14ac:dyDescent="0.25">
      <c r="A9" t="s">
        <v>17</v>
      </c>
      <c r="E9" s="2">
        <v>6</v>
      </c>
      <c r="F9" s="2">
        <v>6</v>
      </c>
      <c r="G9" s="2"/>
      <c r="H9" s="2"/>
      <c r="I9" s="13">
        <f t="shared" si="0"/>
        <v>12</v>
      </c>
    </row>
    <row r="10" spans="1:9" x14ac:dyDescent="0.25">
      <c r="A10" t="s">
        <v>18</v>
      </c>
      <c r="E10" s="2">
        <v>0.45</v>
      </c>
      <c r="F10" s="2"/>
      <c r="G10" s="2"/>
      <c r="H10" s="2"/>
      <c r="I10" s="13">
        <f t="shared" si="0"/>
        <v>0.45</v>
      </c>
    </row>
    <row r="11" spans="1:9" x14ac:dyDescent="0.25">
      <c r="A11" t="s">
        <v>19</v>
      </c>
      <c r="E11" s="2">
        <v>2.88</v>
      </c>
      <c r="F11" s="2"/>
      <c r="G11" s="2"/>
      <c r="H11" s="2"/>
      <c r="I11" s="13">
        <f t="shared" si="0"/>
        <v>2.88</v>
      </c>
    </row>
    <row r="12" spans="1:9" x14ac:dyDescent="0.25">
      <c r="A12" t="s">
        <v>22</v>
      </c>
      <c r="E12" s="12"/>
      <c r="F12" s="12"/>
      <c r="G12" s="12">
        <v>3</v>
      </c>
      <c r="H12" s="12">
        <v>3.2</v>
      </c>
      <c r="I12" s="14">
        <f t="shared" si="0"/>
        <v>6.2</v>
      </c>
    </row>
    <row r="13" spans="1:9" x14ac:dyDescent="0.25">
      <c r="E13" s="2">
        <f>SUM(E7:E12)</f>
        <v>42.330000000000005</v>
      </c>
      <c r="F13" s="2">
        <f t="shared" ref="F13:H13" si="1">SUM(F7:F12)</f>
        <v>38</v>
      </c>
      <c r="G13" s="2">
        <f t="shared" si="1"/>
        <v>24</v>
      </c>
      <c r="H13" s="2">
        <f t="shared" si="1"/>
        <v>24.2</v>
      </c>
      <c r="I13" s="13">
        <f>SUM(E13:H13)</f>
        <v>128.53</v>
      </c>
    </row>
    <row r="14" spans="1:9" x14ac:dyDescent="0.25">
      <c r="E14" s="2"/>
      <c r="F14" s="2"/>
      <c r="G14" s="2"/>
      <c r="H14" s="2"/>
      <c r="I14" s="13"/>
    </row>
    <row r="15" spans="1:9" x14ac:dyDescent="0.25">
      <c r="E15" s="8" t="s">
        <v>25</v>
      </c>
      <c r="F15" s="8" t="s">
        <v>26</v>
      </c>
      <c r="G15" s="8" t="s">
        <v>27</v>
      </c>
      <c r="H15" s="8" t="s">
        <v>28</v>
      </c>
    </row>
    <row r="16" spans="1:9" x14ac:dyDescent="0.25">
      <c r="D16" s="1" t="s">
        <v>24</v>
      </c>
      <c r="E16" s="2">
        <v>11.25</v>
      </c>
      <c r="F16" s="2">
        <v>10</v>
      </c>
      <c r="G16" s="2">
        <f>+E16-F16</f>
        <v>1.25</v>
      </c>
      <c r="H16">
        <v>24</v>
      </c>
      <c r="I16" s="13">
        <f>+G16*H16</f>
        <v>30</v>
      </c>
    </row>
    <row r="17" spans="2:9" ht="15.75" thickBot="1" x14ac:dyDescent="0.3"/>
    <row r="18" spans="2:9" ht="15.75" thickBot="1" x14ac:dyDescent="0.3">
      <c r="I18" s="24">
        <f>SUM(I13:I17)</f>
        <v>158.53</v>
      </c>
    </row>
    <row r="20" spans="2:9" ht="30" x14ac:dyDescent="0.25">
      <c r="B20" t="s">
        <v>55</v>
      </c>
      <c r="E20" s="37" t="s">
        <v>56</v>
      </c>
      <c r="F20" s="45" t="s">
        <v>54</v>
      </c>
      <c r="G20" s="37" t="s">
        <v>47</v>
      </c>
      <c r="H20" s="39" t="s">
        <v>51</v>
      </c>
    </row>
    <row r="21" spans="2:9" x14ac:dyDescent="0.25">
      <c r="B21" t="s">
        <v>43</v>
      </c>
      <c r="E21" s="42">
        <v>25</v>
      </c>
      <c r="F21" s="42">
        <v>50</v>
      </c>
      <c r="G21" s="42">
        <v>25</v>
      </c>
      <c r="H21" s="42">
        <v>25</v>
      </c>
    </row>
    <row r="22" spans="2:9" x14ac:dyDescent="0.25">
      <c r="E22" s="42"/>
      <c r="F22" s="42"/>
      <c r="G22" s="42"/>
      <c r="H22" s="42"/>
    </row>
    <row r="23" spans="2:9" ht="15.75" x14ac:dyDescent="0.25">
      <c r="B23" s="44" t="s">
        <v>52</v>
      </c>
    </row>
    <row r="24" spans="2:9" x14ac:dyDescent="0.25">
      <c r="B24" t="s">
        <v>48</v>
      </c>
      <c r="E24" s="43">
        <v>450</v>
      </c>
      <c r="F24" s="43">
        <v>450</v>
      </c>
      <c r="G24">
        <v>310</v>
      </c>
      <c r="H24" s="43">
        <v>150</v>
      </c>
    </row>
    <row r="25" spans="2:9" x14ac:dyDescent="0.25">
      <c r="B25" t="s">
        <v>49</v>
      </c>
      <c r="E25" s="40">
        <v>-130</v>
      </c>
      <c r="F25" s="40">
        <v>-260</v>
      </c>
      <c r="G25" s="40">
        <v>-130</v>
      </c>
      <c r="H25" s="40">
        <v>-130</v>
      </c>
    </row>
    <row r="26" spans="2:9" x14ac:dyDescent="0.25">
      <c r="B26" t="s">
        <v>50</v>
      </c>
      <c r="E26" s="40">
        <f>-30*4</f>
        <v>-120</v>
      </c>
      <c r="F26" s="40">
        <f>-30*2</f>
        <v>-60</v>
      </c>
      <c r="G26" s="40">
        <v>-30</v>
      </c>
      <c r="H26" s="40">
        <v>-30</v>
      </c>
    </row>
    <row r="27" spans="2:9" ht="15.75" thickBot="1" x14ac:dyDescent="0.3">
      <c r="E27" s="38"/>
      <c r="F27" s="38"/>
      <c r="G27" s="38"/>
      <c r="H27" s="38"/>
    </row>
    <row r="28" spans="2:9" ht="15.75" thickBot="1" x14ac:dyDescent="0.3">
      <c r="B28" t="s">
        <v>44</v>
      </c>
      <c r="E28" s="41">
        <f>SUM(E24:E27)</f>
        <v>200</v>
      </c>
      <c r="F28" s="41">
        <f>SUM(F24:F27)</f>
        <v>130</v>
      </c>
      <c r="G28" s="41">
        <f>SUM(G24:G27)</f>
        <v>150</v>
      </c>
      <c r="H28" s="41">
        <f>SUM(H24:H27)</f>
        <v>-10</v>
      </c>
    </row>
    <row r="29" spans="2:9" ht="15.75" thickTop="1" x14ac:dyDescent="0.25"/>
    <row r="31" spans="2:9" ht="15.75" x14ac:dyDescent="0.25">
      <c r="B31" s="44" t="s">
        <v>53</v>
      </c>
      <c r="E31" s="37" t="s">
        <v>45</v>
      </c>
      <c r="F31" s="37" t="s">
        <v>46</v>
      </c>
      <c r="G31" s="37" t="s">
        <v>47</v>
      </c>
      <c r="H31" s="39" t="s">
        <v>51</v>
      </c>
    </row>
    <row r="32" spans="2:9" x14ac:dyDescent="0.25">
      <c r="B32" t="s">
        <v>43</v>
      </c>
      <c r="E32" s="42">
        <v>25</v>
      </c>
      <c r="F32" s="42">
        <v>50</v>
      </c>
      <c r="G32" s="42">
        <v>25</v>
      </c>
      <c r="H32" s="42">
        <v>25</v>
      </c>
    </row>
    <row r="34" spans="2:8" x14ac:dyDescent="0.25">
      <c r="B34" t="s">
        <v>48</v>
      </c>
      <c r="E34" s="43">
        <v>500</v>
      </c>
      <c r="F34" s="43">
        <v>500</v>
      </c>
      <c r="G34">
        <v>310</v>
      </c>
      <c r="H34" s="43">
        <v>150</v>
      </c>
    </row>
    <row r="35" spans="2:8" x14ac:dyDescent="0.25">
      <c r="B35" t="s">
        <v>49</v>
      </c>
      <c r="E35" s="40">
        <v>-130</v>
      </c>
      <c r="F35" s="40">
        <v>-260</v>
      </c>
      <c r="G35" s="40">
        <v>-130</v>
      </c>
      <c r="H35" s="40">
        <v>-130</v>
      </c>
    </row>
    <row r="36" spans="2:8" x14ac:dyDescent="0.25">
      <c r="B36" t="s">
        <v>50</v>
      </c>
      <c r="E36" s="40">
        <f>-30*4</f>
        <v>-120</v>
      </c>
      <c r="F36" s="40">
        <f>-30*2</f>
        <v>-60</v>
      </c>
      <c r="G36" s="40">
        <v>-30</v>
      </c>
      <c r="H36" s="40">
        <v>-30</v>
      </c>
    </row>
    <row r="37" spans="2:8" ht="15.75" thickBot="1" x14ac:dyDescent="0.3">
      <c r="E37" s="38"/>
      <c r="F37" s="38"/>
      <c r="G37" s="38"/>
      <c r="H37" s="38"/>
    </row>
    <row r="38" spans="2:8" ht="15.75" thickBot="1" x14ac:dyDescent="0.3">
      <c r="B38" t="s">
        <v>44</v>
      </c>
      <c r="E38" s="41">
        <f>SUM(E34:E37)</f>
        <v>250</v>
      </c>
      <c r="F38" s="41">
        <f>SUM(F34:F37)</f>
        <v>180</v>
      </c>
      <c r="G38" s="41">
        <f>SUM(G34:G37)</f>
        <v>150</v>
      </c>
      <c r="H38" s="41">
        <f>SUM(H34:H37)</f>
        <v>-10</v>
      </c>
    </row>
    <row r="39" spans="2:8" ht="15.75" thickTop="1" x14ac:dyDescent="0.25"/>
    <row r="40" spans="2:8" x14ac:dyDescent="0.25">
      <c r="B40" t="s">
        <v>57</v>
      </c>
    </row>
    <row r="41" spans="2:8" x14ac:dyDescent="0.25">
      <c r="B41" t="s">
        <v>58</v>
      </c>
    </row>
  </sheetData>
  <mergeCells count="2">
    <mergeCell ref="E4:F4"/>
    <mergeCell ref="G4:H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46"/>
  <sheetViews>
    <sheetView showGridLines="0" workbookViewId="0">
      <selection activeCell="M3" sqref="M3"/>
    </sheetView>
  </sheetViews>
  <sheetFormatPr defaultRowHeight="15" x14ac:dyDescent="0.25"/>
  <cols>
    <col min="1" max="1" width="3.85546875" customWidth="1"/>
    <col min="2" max="2" width="44.5703125" customWidth="1"/>
    <col min="3" max="3" width="11.140625" customWidth="1"/>
    <col min="4" max="4" width="10.85546875" customWidth="1"/>
    <col min="5" max="5" width="10.140625" customWidth="1"/>
    <col min="6" max="6" width="11.28515625" customWidth="1"/>
    <col min="7" max="7" width="8.7109375" customWidth="1"/>
    <col min="9" max="9" width="9.42578125" customWidth="1"/>
  </cols>
  <sheetData>
    <row r="1" spans="2:11" ht="18.75" x14ac:dyDescent="0.3">
      <c r="B1" s="16" t="s">
        <v>0</v>
      </c>
    </row>
    <row r="2" spans="2:11" x14ac:dyDescent="0.25">
      <c r="B2" t="s">
        <v>1</v>
      </c>
    </row>
    <row r="3" spans="2:11" ht="20.25" x14ac:dyDescent="0.3">
      <c r="D3" s="68" t="s">
        <v>100</v>
      </c>
    </row>
    <row r="4" spans="2:11" ht="15.75" thickBot="1" x14ac:dyDescent="0.3"/>
    <row r="5" spans="2:11" ht="30.75" thickBot="1" x14ac:dyDescent="0.3">
      <c r="B5" s="3" t="s">
        <v>4</v>
      </c>
      <c r="C5" s="5">
        <v>42917</v>
      </c>
      <c r="D5" s="5">
        <v>43282</v>
      </c>
      <c r="E5" s="5">
        <v>43466</v>
      </c>
      <c r="F5" s="4" t="s">
        <v>29</v>
      </c>
      <c r="H5" s="35" t="s">
        <v>38</v>
      </c>
      <c r="I5" s="1"/>
      <c r="J5" s="36" t="s">
        <v>40</v>
      </c>
    </row>
    <row r="6" spans="2:11" x14ac:dyDescent="0.25">
      <c r="C6" s="6"/>
      <c r="D6" s="6"/>
      <c r="E6" s="6"/>
      <c r="F6" s="6"/>
    </row>
    <row r="7" spans="2:11" x14ac:dyDescent="0.25">
      <c r="B7" s="1" t="s">
        <v>2</v>
      </c>
      <c r="C7" s="7">
        <v>85</v>
      </c>
      <c r="D7" s="7">
        <v>85</v>
      </c>
      <c r="E7" s="7">
        <v>85</v>
      </c>
      <c r="F7" s="11">
        <v>25</v>
      </c>
    </row>
    <row r="8" spans="2:11" x14ac:dyDescent="0.25">
      <c r="C8" s="9"/>
      <c r="D8" s="10"/>
      <c r="E8" s="10"/>
      <c r="F8" s="10"/>
    </row>
    <row r="9" spans="2:11" x14ac:dyDescent="0.25">
      <c r="B9" s="1" t="s">
        <v>3</v>
      </c>
      <c r="C9" s="9"/>
      <c r="D9" s="10"/>
      <c r="E9" s="10"/>
      <c r="F9" s="10"/>
    </row>
    <row r="10" spans="2:11" x14ac:dyDescent="0.25">
      <c r="B10" t="s">
        <v>10</v>
      </c>
      <c r="C10" s="7">
        <v>210</v>
      </c>
      <c r="D10" s="7">
        <v>210</v>
      </c>
      <c r="E10" s="7">
        <v>310</v>
      </c>
      <c r="F10" s="6">
        <v>310</v>
      </c>
      <c r="H10" s="25">
        <v>330</v>
      </c>
    </row>
    <row r="11" spans="2:11" x14ac:dyDescent="0.25">
      <c r="B11" s="10"/>
      <c r="C11" s="10"/>
      <c r="D11" s="10"/>
      <c r="E11" s="10"/>
      <c r="F11" s="10"/>
      <c r="G11" s="10"/>
    </row>
    <row r="12" spans="2:11" x14ac:dyDescent="0.25">
      <c r="B12" t="s">
        <v>11</v>
      </c>
      <c r="C12" s="8" t="s">
        <v>13</v>
      </c>
      <c r="D12" s="8" t="s">
        <v>13</v>
      </c>
      <c r="E12" s="8" t="s">
        <v>13</v>
      </c>
      <c r="F12" s="7"/>
    </row>
    <row r="13" spans="2:11" x14ac:dyDescent="0.25">
      <c r="B13" t="s">
        <v>5</v>
      </c>
      <c r="C13" s="6"/>
      <c r="D13" s="6"/>
      <c r="E13" s="6"/>
      <c r="F13" s="11">
        <v>310</v>
      </c>
      <c r="H13" s="6">
        <v>450</v>
      </c>
      <c r="J13" s="6">
        <v>450</v>
      </c>
    </row>
    <row r="14" spans="2:11" x14ac:dyDescent="0.25">
      <c r="B14" t="s">
        <v>6</v>
      </c>
      <c r="C14" s="6"/>
      <c r="D14" s="6"/>
      <c r="E14" s="6"/>
      <c r="F14" s="11">
        <v>210</v>
      </c>
      <c r="H14" s="6">
        <v>0</v>
      </c>
      <c r="J14" s="6">
        <v>25</v>
      </c>
      <c r="K14" t="s">
        <v>41</v>
      </c>
    </row>
    <row r="15" spans="2:11" x14ac:dyDescent="0.25">
      <c r="B15" t="s">
        <v>7</v>
      </c>
      <c r="C15" s="6"/>
      <c r="D15" s="6"/>
      <c r="E15" s="6"/>
      <c r="F15" s="11">
        <v>210</v>
      </c>
      <c r="H15" s="6">
        <v>0</v>
      </c>
      <c r="J15" s="6">
        <v>25</v>
      </c>
      <c r="K15" t="s">
        <v>42</v>
      </c>
    </row>
    <row r="16" spans="2:11" ht="15.75" thickBot="1" x14ac:dyDescent="0.3">
      <c r="B16" t="s">
        <v>8</v>
      </c>
      <c r="C16" s="6"/>
      <c r="D16" s="6"/>
      <c r="E16" s="6"/>
      <c r="F16" s="31">
        <v>170</v>
      </c>
      <c r="H16" s="33">
        <v>0</v>
      </c>
      <c r="J16" s="33">
        <v>25</v>
      </c>
    </row>
    <row r="17" spans="1:10" ht="15.75" thickBot="1" x14ac:dyDescent="0.3">
      <c r="B17" s="10"/>
      <c r="C17" s="10"/>
      <c r="D17" s="10"/>
      <c r="E17" s="10"/>
      <c r="F17" s="32">
        <f>SUM(F13:F16)</f>
        <v>900</v>
      </c>
      <c r="G17" s="29"/>
      <c r="H17" s="34">
        <f>SUM(H13:H16)</f>
        <v>450</v>
      </c>
      <c r="I17" s="30"/>
      <c r="J17" s="34">
        <f>SUM(J13:J16)</f>
        <v>525</v>
      </c>
    </row>
    <row r="18" spans="1:10" x14ac:dyDescent="0.25">
      <c r="B18" s="10"/>
      <c r="C18" s="10"/>
      <c r="D18" s="10"/>
      <c r="E18" s="27"/>
      <c r="F18" s="28"/>
      <c r="G18" s="10"/>
    </row>
    <row r="19" spans="1:10" x14ac:dyDescent="0.25">
      <c r="B19" t="s">
        <v>12</v>
      </c>
      <c r="C19" s="8" t="s">
        <v>13</v>
      </c>
      <c r="D19" s="8" t="s">
        <v>13</v>
      </c>
      <c r="E19" s="8" t="s">
        <v>13</v>
      </c>
      <c r="F19" s="11">
        <v>150</v>
      </c>
      <c r="H19" s="26" t="s">
        <v>39</v>
      </c>
    </row>
    <row r="20" spans="1:10" x14ac:dyDescent="0.25">
      <c r="B20" t="s">
        <v>33</v>
      </c>
      <c r="C20" s="17"/>
      <c r="D20" s="17"/>
      <c r="E20" s="17"/>
      <c r="F20" s="21" t="s">
        <v>36</v>
      </c>
    </row>
    <row r="21" spans="1:10" x14ac:dyDescent="0.25">
      <c r="B21" t="s">
        <v>34</v>
      </c>
      <c r="C21" s="8" t="s">
        <v>13</v>
      </c>
      <c r="D21" s="8" t="s">
        <v>13</v>
      </c>
      <c r="E21" s="8" t="s">
        <v>13</v>
      </c>
      <c r="F21" s="11">
        <v>150</v>
      </c>
    </row>
    <row r="22" spans="1:10" x14ac:dyDescent="0.25">
      <c r="B22" t="s">
        <v>37</v>
      </c>
      <c r="C22" s="17"/>
      <c r="D22" s="17"/>
      <c r="E22" s="17"/>
      <c r="F22" s="20" t="s">
        <v>35</v>
      </c>
    </row>
    <row r="23" spans="1:10" x14ac:dyDescent="0.25">
      <c r="B23" s="10"/>
      <c r="C23" s="10"/>
      <c r="D23" s="10"/>
      <c r="E23" s="10"/>
      <c r="F23" s="10"/>
      <c r="G23" s="10"/>
    </row>
    <row r="24" spans="1:10" x14ac:dyDescent="0.25">
      <c r="B24" s="1" t="s">
        <v>9</v>
      </c>
      <c r="C24" s="7">
        <v>15</v>
      </c>
      <c r="D24" s="7">
        <v>15</v>
      </c>
      <c r="E24" s="7">
        <v>10</v>
      </c>
      <c r="F24" s="7">
        <v>10</v>
      </c>
    </row>
    <row r="26" spans="1:10" ht="17.25" x14ac:dyDescent="0.25">
      <c r="A26" s="15">
        <v>1</v>
      </c>
      <c r="B26" t="s">
        <v>30</v>
      </c>
    </row>
    <row r="29" spans="1:10" ht="23.25" x14ac:dyDescent="0.35">
      <c r="B29" s="18" t="s">
        <v>32</v>
      </c>
    </row>
    <row r="32" spans="1:10" x14ac:dyDescent="0.25">
      <c r="F32" s="71" t="s">
        <v>20</v>
      </c>
      <c r="G32" s="71"/>
      <c r="H32" s="71" t="s">
        <v>21</v>
      </c>
      <c r="I32" s="71"/>
    </row>
    <row r="33" spans="2:10" x14ac:dyDescent="0.25">
      <c r="F33" s="22">
        <v>43282</v>
      </c>
      <c r="G33" s="22">
        <v>43466</v>
      </c>
      <c r="H33" s="22">
        <v>43282</v>
      </c>
      <c r="I33" s="22">
        <v>43466</v>
      </c>
      <c r="J33" s="23" t="s">
        <v>23</v>
      </c>
    </row>
    <row r="34" spans="2:10" x14ac:dyDescent="0.25">
      <c r="B34" s="1" t="s">
        <v>14</v>
      </c>
    </row>
    <row r="35" spans="2:10" x14ac:dyDescent="0.25">
      <c r="B35" t="s">
        <v>15</v>
      </c>
      <c r="F35" s="2">
        <v>32</v>
      </c>
      <c r="G35" s="2">
        <v>32</v>
      </c>
      <c r="H35" s="2">
        <v>21</v>
      </c>
      <c r="I35" s="2">
        <v>21</v>
      </c>
      <c r="J35" s="13">
        <f>SUM(F35:I35)</f>
        <v>106</v>
      </c>
    </row>
    <row r="36" spans="2:10" x14ac:dyDescent="0.25">
      <c r="B36" t="s">
        <v>16</v>
      </c>
      <c r="F36" s="2">
        <v>1</v>
      </c>
      <c r="G36" s="2"/>
      <c r="H36" s="2"/>
      <c r="I36" s="2"/>
      <c r="J36" s="13">
        <f t="shared" ref="J36:J40" si="0">SUM(F36:I36)</f>
        <v>1</v>
      </c>
    </row>
    <row r="37" spans="2:10" x14ac:dyDescent="0.25">
      <c r="B37" t="s">
        <v>17</v>
      </c>
      <c r="F37" s="2">
        <v>6</v>
      </c>
      <c r="G37" s="2">
        <v>6</v>
      </c>
      <c r="H37" s="2"/>
      <c r="I37" s="2"/>
      <c r="J37" s="13">
        <f t="shared" si="0"/>
        <v>12</v>
      </c>
    </row>
    <row r="38" spans="2:10" x14ac:dyDescent="0.25">
      <c r="B38" t="s">
        <v>18</v>
      </c>
      <c r="F38" s="2">
        <v>0.45</v>
      </c>
      <c r="G38" s="2"/>
      <c r="H38" s="2"/>
      <c r="I38" s="2"/>
      <c r="J38" s="13">
        <f t="shared" si="0"/>
        <v>0.45</v>
      </c>
    </row>
    <row r="39" spans="2:10" x14ac:dyDescent="0.25">
      <c r="B39" t="s">
        <v>19</v>
      </c>
      <c r="F39" s="2">
        <v>2.88</v>
      </c>
      <c r="G39" s="2"/>
      <c r="H39" s="2"/>
      <c r="I39" s="2"/>
      <c r="J39" s="13">
        <f t="shared" si="0"/>
        <v>2.88</v>
      </c>
    </row>
    <row r="40" spans="2:10" x14ac:dyDescent="0.25">
      <c r="B40" t="s">
        <v>22</v>
      </c>
      <c r="F40" s="12"/>
      <c r="G40" s="12"/>
      <c r="H40" s="12">
        <v>3</v>
      </c>
      <c r="I40" s="12">
        <v>3.2</v>
      </c>
      <c r="J40" s="14">
        <f t="shared" si="0"/>
        <v>6.2</v>
      </c>
    </row>
    <row r="41" spans="2:10" x14ac:dyDescent="0.25">
      <c r="F41" s="2">
        <f>SUM(F35:F40)</f>
        <v>42.330000000000005</v>
      </c>
      <c r="G41" s="2">
        <f t="shared" ref="G41:I41" si="1">SUM(G35:G40)</f>
        <v>38</v>
      </c>
      <c r="H41" s="2">
        <f t="shared" si="1"/>
        <v>24</v>
      </c>
      <c r="I41" s="2">
        <f t="shared" si="1"/>
        <v>24.2</v>
      </c>
      <c r="J41" s="13">
        <f>SUM(F41:I41)</f>
        <v>128.53</v>
      </c>
    </row>
    <row r="42" spans="2:10" x14ac:dyDescent="0.25">
      <c r="F42" s="2"/>
      <c r="G42" s="2"/>
      <c r="H42" s="2"/>
      <c r="I42" s="2"/>
      <c r="J42" s="13"/>
    </row>
    <row r="43" spans="2:10" x14ac:dyDescent="0.25">
      <c r="F43" s="8" t="s">
        <v>25</v>
      </c>
      <c r="G43" s="8" t="s">
        <v>26</v>
      </c>
      <c r="H43" s="8" t="s">
        <v>27</v>
      </c>
      <c r="I43" s="8" t="s">
        <v>28</v>
      </c>
    </row>
    <row r="44" spans="2:10" x14ac:dyDescent="0.25">
      <c r="E44" s="1" t="s">
        <v>24</v>
      </c>
      <c r="F44" s="2">
        <v>11.25</v>
      </c>
      <c r="G44" s="2">
        <v>10</v>
      </c>
      <c r="H44" s="2">
        <f>+F44-G44</f>
        <v>1.25</v>
      </c>
      <c r="I44">
        <v>24</v>
      </c>
      <c r="J44" s="13">
        <f>+H44*I44</f>
        <v>30</v>
      </c>
    </row>
    <row r="45" spans="2:10" ht="15.75" thickBot="1" x14ac:dyDescent="0.3"/>
    <row r="46" spans="2:10" ht="15.75" thickBot="1" x14ac:dyDescent="0.3">
      <c r="J46" s="24">
        <f>SUM(J41:J45)</f>
        <v>158.53</v>
      </c>
    </row>
  </sheetData>
  <mergeCells count="2">
    <mergeCell ref="F32:G32"/>
    <mergeCell ref="H32:I32"/>
  </mergeCells>
  <pageMargins left="0.7" right="0.7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1.Appendix A</vt:lpstr>
      <vt:lpstr>2. Classifications Summary</vt:lpstr>
      <vt:lpstr>3. Membership types DACdb</vt:lpstr>
      <vt:lpstr>4. Dues Worksheet</vt:lpstr>
      <vt:lpstr>5. Appendix A BOD mtg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Smith</dc:creator>
  <cp:lastModifiedBy>GuyandVicky Bardsley</cp:lastModifiedBy>
  <cp:lastPrinted>2019-03-15T17:18:38Z</cp:lastPrinted>
  <dcterms:created xsi:type="dcterms:W3CDTF">2019-02-05T21:21:12Z</dcterms:created>
  <dcterms:modified xsi:type="dcterms:W3CDTF">2020-01-29T13:33:33Z</dcterms:modified>
</cp:coreProperties>
</file>