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SI-Data Sync\Rotary Club\Oro Valley\Board of Directors\"/>
    </mc:Choice>
  </mc:AlternateContent>
  <xr:revisionPtr revIDLastSave="0" documentId="8_{24A625A1-D6A4-4835-824A-9C199A06F6F3}" xr6:coauthVersionLast="47" xr6:coauthVersionMax="47" xr10:uidLastSave="{00000000-0000-0000-0000-000000000000}"/>
  <bookViews>
    <workbookView xWindow="71595" yWindow="375" windowWidth="17265" windowHeight="15105" xr2:uid="{73B5FAA0-B22E-49D6-928B-B1AD669AB72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" l="1"/>
  <c r="G31" i="1"/>
  <c r="G13" i="1"/>
  <c r="G10" i="1"/>
  <c r="G30" i="1"/>
  <c r="G29" i="1"/>
  <c r="G26" i="1"/>
  <c r="G25" i="1"/>
  <c r="G24" i="1"/>
  <c r="G16" i="1"/>
  <c r="G15" i="1"/>
  <c r="G14" i="1"/>
  <c r="F9" i="1"/>
  <c r="G9" i="1" s="1"/>
  <c r="E11" i="1"/>
  <c r="F11" i="1" s="1"/>
  <c r="E31" i="1"/>
  <c r="E10" i="1"/>
  <c r="D13" i="1"/>
  <c r="E30" i="1"/>
  <c r="F30" i="1" s="1"/>
  <c r="E29" i="1"/>
  <c r="F29" i="1" s="1"/>
  <c r="E26" i="1"/>
  <c r="F26" i="1" s="1"/>
  <c r="E25" i="1"/>
  <c r="F25" i="1" s="1"/>
  <c r="E24" i="1"/>
  <c r="F24" i="1" s="1"/>
  <c r="E16" i="1"/>
  <c r="F16" i="1" s="1"/>
  <c r="E15" i="1"/>
  <c r="F15" i="1" s="1"/>
  <c r="E14" i="1"/>
  <c r="F14" i="1" s="1"/>
  <c r="D20" i="1"/>
  <c r="G17" i="1" l="1"/>
  <c r="E21" i="1"/>
  <c r="F21" i="1" s="1"/>
  <c r="G21" i="1" s="1"/>
  <c r="D28" i="1"/>
  <c r="D27" i="1"/>
  <c r="D17" i="1"/>
  <c r="E28" i="1" l="1"/>
  <c r="F28" i="1" s="1"/>
  <c r="G28" i="1" s="1"/>
  <c r="F13" i="1"/>
  <c r="F17" i="1" s="1"/>
  <c r="E13" i="1"/>
  <c r="E17" i="1" s="1"/>
  <c r="E27" i="1"/>
  <c r="F27" i="1" s="1"/>
  <c r="D32" i="1"/>
  <c r="D34" i="1"/>
  <c r="F32" i="1" l="1"/>
  <c r="F34" i="1" s="1"/>
  <c r="G27" i="1"/>
  <c r="G32" i="1" s="1"/>
  <c r="G34" i="1" s="1"/>
  <c r="E32" i="1"/>
  <c r="E34" i="1"/>
</calcChain>
</file>

<file path=xl/sharedStrings.xml><?xml version="1.0" encoding="utf-8"?>
<sst xmlns="http://schemas.openxmlformats.org/spreadsheetml/2006/main" count="37" uniqueCount="35">
  <si>
    <t>Number of Members</t>
  </si>
  <si>
    <t>Assumptions:</t>
  </si>
  <si>
    <t>Current</t>
  </si>
  <si>
    <t>RI Dues</t>
  </si>
  <si>
    <t>D5500 Dues</t>
  </si>
  <si>
    <t>PETS Reimbursement</t>
  </si>
  <si>
    <t>Clubrunner</t>
  </si>
  <si>
    <t>OV Chamber Membership</t>
  </si>
  <si>
    <t>Membership Kits/Club Supplies</t>
  </si>
  <si>
    <t>OV Post Office</t>
  </si>
  <si>
    <t>Bank Fees</t>
  </si>
  <si>
    <t>DACdb (Finance/Website)</t>
  </si>
  <si>
    <t>Socials</t>
  </si>
  <si>
    <t>Raffle</t>
  </si>
  <si>
    <t>Happy / Sad</t>
  </si>
  <si>
    <t>Total Income</t>
  </si>
  <si>
    <t>Total Expenses</t>
  </si>
  <si>
    <t>Room Rental @ weekly rate of</t>
  </si>
  <si>
    <t>Meal Cost @ per meal cost of</t>
  </si>
  <si>
    <t>Dues per member @</t>
  </si>
  <si>
    <t>Annual Income</t>
  </si>
  <si>
    <t>Annual Expenses</t>
  </si>
  <si>
    <t>Annual Dues per Member:</t>
  </si>
  <si>
    <t>Meeting Location:</t>
  </si>
  <si>
    <t>Residual (Income - Expenses)</t>
  </si>
  <si>
    <t>Min Members *</t>
  </si>
  <si>
    <t>RCOV Dues Analysis</t>
  </si>
  <si>
    <t>Income and Expenses from 2024 Budget</t>
  </si>
  <si>
    <t>All members eat meals (worst case scenario for cost). May give actual number 48 hours prior to meeting</t>
  </si>
  <si>
    <t>Food prepared will include number of meals requested plus 20%, so only 80% of meals are paid for</t>
  </si>
  <si>
    <t>*  required to break even on Residual without increase to Annual Dues over Current #</t>
  </si>
  <si>
    <t>** required to break even on Residual without increase to Number of Members over Current #</t>
  </si>
  <si>
    <t>Hoilday Inn</t>
  </si>
  <si>
    <t>Westward Look</t>
  </si>
  <si>
    <t>Min Dues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</si>
</sst>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1" formatCode="_(* #,##0_);_(* \(#,##0\);_(* &quot;-&quot;_);_(@_)"/>
    <numFmt numFmtId="43" formatCode="_(* #,##0.00_);_(* \(#,##0.0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FF"/>
      <name val="Aptos Narrow"/>
      <family val="2"/>
      <scheme val="minor"/>
    </font>
    <font>
      <sz val="12"/>
      <color theme="1"/>
      <name val="Times New Roman"/>
      <family val="2"/>
    </font>
    <font>
      <sz val="1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7">
    <xf numFmtId="0" fontId="0" fillId="0" borderId="0" xfId="0"/>
    <xf numFmtId="0" fontId="3" fillId="0" borderId="0" xfId="0" applyFont="1"/>
    <xf numFmtId="0" fontId="2" fillId="0" borderId="0" xfId="0" applyFont="1"/>
    <xf numFmtId="43" fontId="0" fillId="0" borderId="0" xfId="1" applyFont="1"/>
    <xf numFmtId="40" fontId="0" fillId="0" borderId="0" xfId="1" applyNumberFormat="1" applyFont="1"/>
    <xf numFmtId="43" fontId="3" fillId="0" borderId="0" xfId="1" applyFont="1"/>
    <xf numFmtId="5" fontId="3" fillId="0" borderId="0" xfId="1" applyNumberFormat="1" applyFont="1"/>
    <xf numFmtId="43" fontId="0" fillId="0" borderId="0" xfId="0" applyNumberFormat="1"/>
    <xf numFmtId="0" fontId="0" fillId="0" borderId="1" xfId="0" applyBorder="1"/>
    <xf numFmtId="40" fontId="0" fillId="0" borderId="1" xfId="0" applyNumberFormat="1" applyBorder="1"/>
    <xf numFmtId="5" fontId="3" fillId="0" borderId="1" xfId="1" applyNumberFormat="1" applyFont="1" applyBorder="1"/>
    <xf numFmtId="43" fontId="0" fillId="0" borderId="1" xfId="1" applyFont="1" applyBorder="1"/>
    <xf numFmtId="40" fontId="3" fillId="0" borderId="0" xfId="1" applyNumberFormat="1" applyFont="1"/>
    <xf numFmtId="41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5" fontId="5" fillId="0" borderId="0" xfId="1" applyNumberFormat="1" applyFont="1"/>
    <xf numFmtId="0" fontId="6" fillId="0" borderId="0" xfId="0" applyFont="1"/>
    <xf numFmtId="0" fontId="3" fillId="2" borderId="0" xfId="0" applyFont="1" applyFill="1"/>
    <xf numFmtId="5" fontId="3" fillId="2" borderId="0" xfId="1" applyNumberFormat="1" applyFont="1" applyFill="1"/>
    <xf numFmtId="0" fontId="2" fillId="0" borderId="2" xfId="0" applyFont="1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5" fillId="0" borderId="0" xfId="0" applyFont="1"/>
    <xf numFmtId="0" fontId="5" fillId="3" borderId="0" xfId="0" applyFont="1" applyFill="1"/>
    <xf numFmtId="5" fontId="5" fillId="3" borderId="0" xfId="1" applyNumberFormat="1" applyFont="1" applyFill="1"/>
    <xf numFmtId="0" fontId="0" fillId="0" borderId="0" xfId="0" applyAlignment="1">
      <alignment horizontal="left"/>
    </xf>
  </cellXfs>
  <cellStyles count="3">
    <cellStyle name="Comma" xfId="1" builtinId="3"/>
    <cellStyle name="Normal" xfId="0" builtinId="0"/>
    <cellStyle name="Normal 2" xfId="2" xr:uid="{5686A723-791D-41EB-95DF-9C823DB90487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EE53A-31FF-4496-AD28-D11B55649D78}">
  <dimension ref="A1:I37"/>
  <sheetViews>
    <sheetView tabSelected="1" topLeftCell="A3" workbookViewId="0">
      <selection activeCell="H22" sqref="H22"/>
    </sheetView>
  </sheetViews>
  <sheetFormatPr defaultRowHeight="14.25" x14ac:dyDescent="0.45"/>
  <cols>
    <col min="1" max="1" width="3.06640625" customWidth="1"/>
    <col min="2" max="2" width="26.6640625" customWidth="1"/>
    <col min="3" max="3" width="5.265625" customWidth="1"/>
    <col min="4" max="7" width="14.59765625" customWidth="1"/>
    <col min="8" max="10" width="10.59765625" customWidth="1"/>
  </cols>
  <sheetData>
    <row r="1" spans="1:9" ht="14.65" thickBot="1" x14ac:dyDescent="0.5">
      <c r="A1" s="20" t="s">
        <v>26</v>
      </c>
      <c r="B1" s="21"/>
      <c r="C1" s="21"/>
      <c r="D1" s="21"/>
      <c r="E1" s="21"/>
      <c r="F1" s="22"/>
    </row>
    <row r="3" spans="1:9" x14ac:dyDescent="0.45">
      <c r="A3" s="2" t="s">
        <v>1</v>
      </c>
      <c r="B3" s="2"/>
    </row>
    <row r="4" spans="1:9" x14ac:dyDescent="0.45">
      <c r="A4" s="26" t="s">
        <v>28</v>
      </c>
      <c r="B4" s="26"/>
      <c r="C4" s="26"/>
      <c r="D4" s="26"/>
      <c r="E4" s="26"/>
      <c r="F4" s="26"/>
      <c r="G4" s="26"/>
      <c r="H4" s="26"/>
      <c r="I4" s="26"/>
    </row>
    <row r="5" spans="1:9" x14ac:dyDescent="0.45">
      <c r="A5" t="s">
        <v>29</v>
      </c>
    </row>
    <row r="6" spans="1:9" x14ac:dyDescent="0.45">
      <c r="A6" t="s">
        <v>27</v>
      </c>
    </row>
    <row r="8" spans="1:9" x14ac:dyDescent="0.45">
      <c r="D8" s="14" t="s">
        <v>2</v>
      </c>
      <c r="E8" s="14" t="s">
        <v>2</v>
      </c>
      <c r="F8" s="14" t="s">
        <v>25</v>
      </c>
      <c r="G8" s="14" t="s">
        <v>34</v>
      </c>
    </row>
    <row r="9" spans="1:9" x14ac:dyDescent="0.45">
      <c r="A9" t="s">
        <v>23</v>
      </c>
      <c r="D9" s="14" t="s">
        <v>32</v>
      </c>
      <c r="E9" s="14" t="s">
        <v>33</v>
      </c>
      <c r="F9" s="14" t="str">
        <f>E9</f>
        <v>Westward Look</v>
      </c>
      <c r="G9" s="14" t="str">
        <f>F9</f>
        <v>Westward Look</v>
      </c>
    </row>
    <row r="10" spans="1:9" x14ac:dyDescent="0.45">
      <c r="A10" t="s">
        <v>0</v>
      </c>
      <c r="D10" s="18">
        <v>28</v>
      </c>
      <c r="E10" s="24">
        <f>D10</f>
        <v>28</v>
      </c>
      <c r="F10" s="1">
        <v>47</v>
      </c>
      <c r="G10" s="23">
        <f>E10</f>
        <v>28</v>
      </c>
    </row>
    <row r="11" spans="1:9" x14ac:dyDescent="0.45">
      <c r="A11" t="s">
        <v>22</v>
      </c>
      <c r="D11" s="19">
        <v>600</v>
      </c>
      <c r="E11" s="25">
        <f>D11</f>
        <v>600</v>
      </c>
      <c r="F11" s="16">
        <f>E11</f>
        <v>600</v>
      </c>
      <c r="G11" s="6">
        <v>723</v>
      </c>
    </row>
    <row r="12" spans="1:9" x14ac:dyDescent="0.45">
      <c r="A12" s="2" t="s">
        <v>20</v>
      </c>
      <c r="D12" s="2"/>
      <c r="E12" s="2"/>
      <c r="F12" s="2"/>
      <c r="G12" s="2"/>
    </row>
    <row r="13" spans="1:9" x14ac:dyDescent="0.45">
      <c r="B13" t="s">
        <v>19</v>
      </c>
      <c r="D13" s="3">
        <f>D$11*D$10</f>
        <v>16800</v>
      </c>
      <c r="E13" s="3">
        <f>E$11*E$10</f>
        <v>16800</v>
      </c>
      <c r="F13" s="3">
        <f>F$11*F$10</f>
        <v>28200</v>
      </c>
      <c r="G13" s="3">
        <f>G$11*G$10</f>
        <v>20244</v>
      </c>
    </row>
    <row r="14" spans="1:9" x14ac:dyDescent="0.45">
      <c r="B14" t="s">
        <v>5</v>
      </c>
      <c r="C14" s="6"/>
      <c r="D14" s="5">
        <v>500</v>
      </c>
      <c r="E14" s="3">
        <f t="shared" ref="E14:G16" si="0">D14</f>
        <v>500</v>
      </c>
      <c r="F14" s="3">
        <f t="shared" si="0"/>
        <v>500</v>
      </c>
      <c r="G14" s="3">
        <f t="shared" si="0"/>
        <v>500</v>
      </c>
    </row>
    <row r="15" spans="1:9" x14ac:dyDescent="0.45">
      <c r="B15" t="s">
        <v>13</v>
      </c>
      <c r="C15" s="6"/>
      <c r="D15" s="5">
        <v>350</v>
      </c>
      <c r="E15" s="3">
        <f t="shared" si="0"/>
        <v>350</v>
      </c>
      <c r="F15" s="3">
        <f t="shared" si="0"/>
        <v>350</v>
      </c>
      <c r="G15" s="3">
        <f t="shared" si="0"/>
        <v>350</v>
      </c>
    </row>
    <row r="16" spans="1:9" x14ac:dyDescent="0.45">
      <c r="B16" t="s">
        <v>14</v>
      </c>
      <c r="C16" s="6"/>
      <c r="D16" s="5">
        <v>2000</v>
      </c>
      <c r="E16" s="3">
        <f t="shared" si="0"/>
        <v>2000</v>
      </c>
      <c r="F16" s="3">
        <f t="shared" si="0"/>
        <v>2000</v>
      </c>
      <c r="G16" s="3">
        <f t="shared" si="0"/>
        <v>2000</v>
      </c>
    </row>
    <row r="17" spans="1:7" ht="14.65" thickBot="1" x14ac:dyDescent="0.5">
      <c r="A17" s="15" t="s">
        <v>15</v>
      </c>
      <c r="B17" s="8"/>
      <c r="C17" s="10"/>
      <c r="D17" s="11">
        <f>SUM(D13:D16)</f>
        <v>19650</v>
      </c>
      <c r="E17" s="11">
        <f>SUM(E13:E16)</f>
        <v>19650</v>
      </c>
      <c r="F17" s="11">
        <f>SUM(F13:F16)</f>
        <v>31050</v>
      </c>
      <c r="G17" s="11">
        <f>SUM(G13:G16)</f>
        <v>23094</v>
      </c>
    </row>
    <row r="18" spans="1:7" ht="14.65" thickTop="1" x14ac:dyDescent="0.45"/>
    <row r="19" spans="1:7" x14ac:dyDescent="0.45">
      <c r="A19" s="2" t="s">
        <v>21</v>
      </c>
    </row>
    <row r="20" spans="1:7" x14ac:dyDescent="0.45">
      <c r="B20" t="s">
        <v>17</v>
      </c>
      <c r="C20" s="6">
        <v>140</v>
      </c>
      <c r="D20" s="4">
        <f>-C20*52</f>
        <v>-7280</v>
      </c>
      <c r="E20" s="13">
        <v>0</v>
      </c>
      <c r="F20" s="13">
        <v>0</v>
      </c>
      <c r="G20" s="13">
        <v>0</v>
      </c>
    </row>
    <row r="21" spans="1:7" x14ac:dyDescent="0.45">
      <c r="B21" t="s">
        <v>5</v>
      </c>
      <c r="D21" s="12">
        <v>-1200</v>
      </c>
      <c r="E21" s="4">
        <f>D21</f>
        <v>-1200</v>
      </c>
      <c r="F21" s="4">
        <f>E21</f>
        <v>-1200</v>
      </c>
      <c r="G21" s="4">
        <f>F21</f>
        <v>-1200</v>
      </c>
    </row>
    <row r="22" spans="1:7" x14ac:dyDescent="0.45">
      <c r="B22" t="s">
        <v>6</v>
      </c>
      <c r="D22" s="12">
        <v>-765</v>
      </c>
      <c r="E22" s="13">
        <v>0</v>
      </c>
      <c r="F22" s="13">
        <v>0</v>
      </c>
      <c r="G22" s="13">
        <v>0</v>
      </c>
    </row>
    <row r="23" spans="1:7" x14ac:dyDescent="0.45">
      <c r="B23" t="s">
        <v>11</v>
      </c>
      <c r="D23" s="13">
        <v>0</v>
      </c>
      <c r="E23" s="4">
        <v>-405</v>
      </c>
      <c r="F23" s="4">
        <v>-405</v>
      </c>
      <c r="G23" s="4">
        <v>-405</v>
      </c>
    </row>
    <row r="24" spans="1:7" x14ac:dyDescent="0.45">
      <c r="B24" t="s">
        <v>7</v>
      </c>
      <c r="D24" s="12">
        <v>-275</v>
      </c>
      <c r="E24" s="4">
        <f t="shared" ref="E24:G30" si="1">D24</f>
        <v>-275</v>
      </c>
      <c r="F24" s="4">
        <f t="shared" si="1"/>
        <v>-275</v>
      </c>
      <c r="G24" s="4">
        <f t="shared" si="1"/>
        <v>-275</v>
      </c>
    </row>
    <row r="25" spans="1:7" x14ac:dyDescent="0.45">
      <c r="B25" t="s">
        <v>8</v>
      </c>
      <c r="D25" s="12">
        <v>-500</v>
      </c>
      <c r="E25" s="4">
        <f t="shared" si="1"/>
        <v>-500</v>
      </c>
      <c r="F25" s="4">
        <f t="shared" si="1"/>
        <v>-500</v>
      </c>
      <c r="G25" s="4">
        <f t="shared" si="1"/>
        <v>-500</v>
      </c>
    </row>
    <row r="26" spans="1:7" x14ac:dyDescent="0.45">
      <c r="B26" t="s">
        <v>9</v>
      </c>
      <c r="D26" s="12">
        <v>-176</v>
      </c>
      <c r="E26" s="4">
        <f t="shared" si="1"/>
        <v>-176</v>
      </c>
      <c r="F26" s="4">
        <f t="shared" si="1"/>
        <v>-176</v>
      </c>
      <c r="G26" s="4">
        <f t="shared" si="1"/>
        <v>-176</v>
      </c>
    </row>
    <row r="27" spans="1:7" x14ac:dyDescent="0.45">
      <c r="B27" t="s">
        <v>3</v>
      </c>
      <c r="D27" s="12">
        <f>-3000/25*$D$10</f>
        <v>-3360</v>
      </c>
      <c r="E27" s="4">
        <f t="shared" si="1"/>
        <v>-3360</v>
      </c>
      <c r="F27" s="4">
        <f t="shared" si="1"/>
        <v>-3360</v>
      </c>
      <c r="G27" s="4">
        <f t="shared" si="1"/>
        <v>-3360</v>
      </c>
    </row>
    <row r="28" spans="1:7" x14ac:dyDescent="0.45">
      <c r="B28" t="s">
        <v>4</v>
      </c>
      <c r="D28" s="12">
        <f>-1800/25*$D$10</f>
        <v>-2016</v>
      </c>
      <c r="E28" s="4">
        <f t="shared" si="1"/>
        <v>-2016</v>
      </c>
      <c r="F28" s="4">
        <f t="shared" si="1"/>
        <v>-2016</v>
      </c>
      <c r="G28" s="4">
        <f t="shared" si="1"/>
        <v>-2016</v>
      </c>
    </row>
    <row r="29" spans="1:7" x14ac:dyDescent="0.45">
      <c r="B29" t="s">
        <v>10</v>
      </c>
      <c r="D29" s="12">
        <v>-500</v>
      </c>
      <c r="E29" s="4">
        <f t="shared" si="1"/>
        <v>-500</v>
      </c>
      <c r="F29" s="4">
        <f t="shared" si="1"/>
        <v>-500</v>
      </c>
      <c r="G29" s="4">
        <f t="shared" si="1"/>
        <v>-500</v>
      </c>
    </row>
    <row r="30" spans="1:7" x14ac:dyDescent="0.45">
      <c r="B30" t="s">
        <v>12</v>
      </c>
      <c r="D30" s="12">
        <v>-3000</v>
      </c>
      <c r="E30" s="4">
        <f t="shared" si="1"/>
        <v>-3000</v>
      </c>
      <c r="F30" s="4">
        <f t="shared" si="1"/>
        <v>-3000</v>
      </c>
      <c r="G30" s="4">
        <f t="shared" si="1"/>
        <v>-3000</v>
      </c>
    </row>
    <row r="31" spans="1:7" x14ac:dyDescent="0.45">
      <c r="B31" t="s">
        <v>18</v>
      </c>
      <c r="C31" s="6">
        <v>10</v>
      </c>
      <c r="D31" s="13">
        <v>0</v>
      </c>
      <c r="E31" s="4">
        <f>-$C31*D$10*52*80%</f>
        <v>-11648</v>
      </c>
      <c r="F31" s="4">
        <f>-$C31*F$10*52*80%</f>
        <v>-19552</v>
      </c>
      <c r="G31" s="4">
        <f>-$C31*G$10*52*80%</f>
        <v>-11648</v>
      </c>
    </row>
    <row r="32" spans="1:7" ht="14.65" thickBot="1" x14ac:dyDescent="0.5">
      <c r="A32" s="15" t="s">
        <v>16</v>
      </c>
      <c r="B32" s="8"/>
      <c r="C32" s="8"/>
      <c r="D32" s="9">
        <f>SUM(D19:D31)</f>
        <v>-19072</v>
      </c>
      <c r="E32" s="9">
        <f>SUM(E21:E31)</f>
        <v>-23080</v>
      </c>
      <c r="F32" s="9">
        <f>SUM(F21:F31)</f>
        <v>-30984</v>
      </c>
      <c r="G32" s="9">
        <f>SUM(G21:G31)</f>
        <v>-23080</v>
      </c>
    </row>
    <row r="33" spans="1:7" ht="14.65" thickTop="1" x14ac:dyDescent="0.45"/>
    <row r="34" spans="1:7" x14ac:dyDescent="0.45">
      <c r="A34" s="2" t="s">
        <v>24</v>
      </c>
      <c r="D34" s="7">
        <f>D17+D32</f>
        <v>578</v>
      </c>
      <c r="E34" s="7">
        <f>E17+E32</f>
        <v>-3430</v>
      </c>
      <c r="F34" s="7">
        <f>F17+F32</f>
        <v>66</v>
      </c>
      <c r="G34" s="7">
        <f>G17+G32</f>
        <v>14</v>
      </c>
    </row>
    <row r="36" spans="1:7" x14ac:dyDescent="0.45">
      <c r="A36" s="17" t="s">
        <v>30</v>
      </c>
    </row>
    <row r="37" spans="1:7" x14ac:dyDescent="0.45">
      <c r="A37" s="17" t="s">
        <v>31</v>
      </c>
    </row>
  </sheetData>
  <mergeCells count="1">
    <mergeCell ref="A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 Lawrenson</dc:creator>
  <cp:lastModifiedBy>Leo Lawrenson</cp:lastModifiedBy>
  <dcterms:created xsi:type="dcterms:W3CDTF">2024-03-25T17:41:26Z</dcterms:created>
  <dcterms:modified xsi:type="dcterms:W3CDTF">2024-03-25T20:19:38Z</dcterms:modified>
</cp:coreProperties>
</file>